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285" windowWidth="9720" windowHeight="5850" tabRatio="678"/>
  </bookViews>
  <sheets>
    <sheet name="Tabela 1" sheetId="8" r:id="rId1"/>
    <sheet name="1.2" sheetId="1" r:id="rId2"/>
    <sheet name="graf 1" sheetId="7" r:id="rId3"/>
    <sheet name="1.3. i graf" sheetId="2" r:id="rId4"/>
    <sheet name="2.1. i graf" sheetId="3" r:id="rId5"/>
    <sheet name="2.2 i graf" sheetId="9" r:id="rId6"/>
    <sheet name="3." sheetId="6" r:id="rId7"/>
    <sheet name="Metodologija" sheetId="10" r:id="rId8"/>
  </sheets>
  <definedNames>
    <definedName name="_xlnm.Print_Area" localSheetId="1">'1.2'!$A$1:$Q$32</definedName>
    <definedName name="_xlnm.Print_Area" localSheetId="3">'1.3. i graf'!$A:$V</definedName>
    <definedName name="_xlnm.Print_Area" localSheetId="4">'2.1. i graf'!$A:$O</definedName>
    <definedName name="_xlnm.Print_Area" localSheetId="6">'3.'!$A:$N</definedName>
    <definedName name="_xlnm.Print_Area" localSheetId="2">'graf 1'!$A$1:$H$15</definedName>
    <definedName name="_xlnm.Print_Area">'1.2'!$D$1:$P$27</definedName>
    <definedName name="Print_Area_MI" localSheetId="1">'1.2'!$D$1:$P$27</definedName>
    <definedName name="PRINT_AREA_MI">'1.2'!$D$1:$P$27</definedName>
  </definedNames>
  <calcPr calcId="145621" iterate="1" iterateCount="1"/>
</workbook>
</file>

<file path=xl/calcChain.xml><?xml version="1.0" encoding="utf-8"?>
<calcChain xmlns="http://schemas.openxmlformats.org/spreadsheetml/2006/main">
  <c r="G26" i="9" l="1"/>
  <c r="G25" i="9" s="1"/>
  <c r="F26" i="9"/>
  <c r="F25" i="9" s="1"/>
  <c r="W25" i="9"/>
  <c r="U25" i="9"/>
  <c r="S25" i="9"/>
  <c r="Q25" i="9"/>
  <c r="O25" i="9"/>
  <c r="M25" i="9"/>
  <c r="K25" i="9"/>
  <c r="I25" i="9"/>
  <c r="G24" i="9"/>
  <c r="G23" i="9" s="1"/>
  <c r="F24" i="9"/>
  <c r="F23" i="9" s="1"/>
  <c r="W23" i="9"/>
  <c r="U23" i="9"/>
  <c r="S23" i="9"/>
  <c r="Q23" i="9"/>
  <c r="O23" i="9"/>
  <c r="M23" i="9"/>
  <c r="K23" i="9"/>
  <c r="I23" i="9"/>
  <c r="G22" i="9"/>
  <c r="F22" i="9"/>
  <c r="F21" i="9" s="1"/>
  <c r="W21" i="9"/>
  <c r="U21" i="9"/>
  <c r="S21" i="9"/>
  <c r="Q21" i="9"/>
  <c r="Q17" i="9" s="1"/>
  <c r="O21" i="9"/>
  <c r="M21" i="9"/>
  <c r="K21" i="9"/>
  <c r="I21" i="9"/>
  <c r="I17" i="9" s="1"/>
  <c r="F20" i="9"/>
  <c r="G19" i="9"/>
  <c r="G18" i="9" s="1"/>
  <c r="F19" i="9"/>
  <c r="W18" i="9"/>
  <c r="W17" i="9" s="1"/>
  <c r="U18" i="9"/>
  <c r="S18" i="9"/>
  <c r="Q18" i="9"/>
  <c r="O18" i="9"/>
  <c r="O17" i="9" s="1"/>
  <c r="M18" i="9"/>
  <c r="K18" i="9"/>
  <c r="I18" i="9"/>
  <c r="F18" i="9"/>
  <c r="F17" i="9" s="1"/>
  <c r="F16" i="9"/>
  <c r="G15" i="9"/>
  <c r="F15" i="9"/>
  <c r="S14" i="9"/>
  <c r="Q14" i="9"/>
  <c r="O14" i="9"/>
  <c r="M14" i="9"/>
  <c r="K14" i="9"/>
  <c r="I14" i="9"/>
  <c r="G14" i="9"/>
  <c r="G13" i="9"/>
  <c r="F13" i="9"/>
  <c r="G12" i="9"/>
  <c r="F12" i="9"/>
  <c r="Y11" i="9"/>
  <c r="Y6" i="9" s="1"/>
  <c r="Y5" i="9" s="1"/>
  <c r="W11" i="9"/>
  <c r="U11" i="9"/>
  <c r="S11" i="9"/>
  <c r="Q11" i="9"/>
  <c r="O11" i="9"/>
  <c r="M11" i="9"/>
  <c r="K11" i="9"/>
  <c r="I11" i="9"/>
  <c r="G10" i="9"/>
  <c r="F10" i="9"/>
  <c r="G9" i="9"/>
  <c r="F9" i="9"/>
  <c r="G8" i="9"/>
  <c r="G7" i="9" s="1"/>
  <c r="F8" i="9"/>
  <c r="W7" i="9"/>
  <c r="U7" i="9"/>
  <c r="S7" i="9"/>
  <c r="Q7" i="9"/>
  <c r="O7" i="9"/>
  <c r="M7" i="9"/>
  <c r="K7" i="9"/>
  <c r="I7" i="9"/>
  <c r="F7" i="9" l="1"/>
  <c r="G11" i="9"/>
  <c r="F14" i="9"/>
  <c r="I6" i="9"/>
  <c r="I5" i="9" s="1"/>
  <c r="G21" i="9"/>
  <c r="G17" i="9" s="1"/>
  <c r="G6" i="9" s="1"/>
  <c r="G5" i="9" s="1"/>
  <c r="M6" i="9"/>
  <c r="M5" i="9" s="1"/>
  <c r="U6" i="9"/>
  <c r="U5" i="9" s="1"/>
  <c r="K17" i="9"/>
  <c r="K6" i="9" s="1"/>
  <c r="K5" i="9" s="1"/>
  <c r="S17" i="9"/>
  <c r="S6" i="9" s="1"/>
  <c r="S5" i="9" s="1"/>
  <c r="O6" i="9"/>
  <c r="O5" i="9" s="1"/>
  <c r="W6" i="9"/>
  <c r="W5" i="9" s="1"/>
  <c r="F11" i="9"/>
  <c r="M17" i="9"/>
  <c r="U17" i="9"/>
  <c r="Q6" i="9"/>
  <c r="Q5" i="9" s="1"/>
  <c r="F6" i="9"/>
  <c r="F5" i="9" s="1"/>
  <c r="F8" i="8"/>
  <c r="U35" i="6" l="1"/>
  <c r="H8" i="8" l="1"/>
  <c r="G8" i="8"/>
  <c r="E8" i="8"/>
  <c r="D8" i="8"/>
  <c r="P18" i="2" l="1"/>
  <c r="O18" i="2"/>
  <c r="P14" i="2"/>
  <c r="L18" i="1"/>
  <c r="R35" i="6" l="1"/>
  <c r="Q35" i="6"/>
  <c r="T35" i="6"/>
  <c r="S35" i="6"/>
  <c r="G12" i="2" l="1"/>
  <c r="F12" i="2"/>
  <c r="V11" i="2"/>
  <c r="V6" i="2" s="1"/>
  <c r="U11" i="2"/>
  <c r="U6" i="2" s="1"/>
  <c r="U5" i="2" l="1"/>
  <c r="AD30" i="2"/>
  <c r="V5" i="2"/>
  <c r="AD31" i="2"/>
  <c r="E23" i="6" l="1"/>
  <c r="G22" i="2" l="1"/>
  <c r="F22" i="2"/>
  <c r="G20" i="2"/>
  <c r="G19" i="2"/>
  <c r="G16" i="2"/>
  <c r="G15" i="2"/>
  <c r="G13" i="2"/>
  <c r="G10" i="2"/>
  <c r="G9" i="2"/>
  <c r="G8" i="2"/>
  <c r="F20" i="2"/>
  <c r="F19" i="2"/>
  <c r="F16" i="2"/>
  <c r="F15" i="2"/>
  <c r="F13" i="2"/>
  <c r="F10" i="2"/>
  <c r="F9" i="2"/>
  <c r="F8" i="2"/>
  <c r="N18" i="1" l="1"/>
  <c r="S7" i="2" l="1"/>
  <c r="R7" i="2"/>
  <c r="P7" i="2"/>
  <c r="O7" i="2"/>
  <c r="M7" i="2"/>
  <c r="L7" i="2"/>
  <c r="J7" i="2"/>
  <c r="I7" i="2"/>
  <c r="G26" i="2" l="1"/>
  <c r="G25" i="2" s="1"/>
  <c r="G24" i="2"/>
  <c r="I18" i="2"/>
  <c r="J18" i="2"/>
  <c r="F26" i="2"/>
  <c r="F25" i="2" s="1"/>
  <c r="F24" i="2"/>
  <c r="J18" i="1"/>
  <c r="H21" i="1"/>
  <c r="F18" i="2" l="1"/>
  <c r="F14" i="2"/>
  <c r="G7" i="2"/>
  <c r="F7" i="2"/>
  <c r="G18" i="2"/>
  <c r="G14" i="2"/>
  <c r="L6" i="3"/>
  <c r="W34" i="3" s="1"/>
  <c r="N6" i="3"/>
  <c r="N10" i="3"/>
  <c r="N13" i="3"/>
  <c r="N17" i="3"/>
  <c r="L10" i="3"/>
  <c r="W35" i="3" s="1"/>
  <c r="J17" i="3"/>
  <c r="J20" i="3"/>
  <c r="J22" i="3"/>
  <c r="J13" i="3"/>
  <c r="V36" i="3" s="1"/>
  <c r="J10" i="3"/>
  <c r="V35" i="3" s="1"/>
  <c r="J6" i="3"/>
  <c r="V34" i="3" s="1"/>
  <c r="L13" i="3"/>
  <c r="W36" i="3" s="1"/>
  <c r="L17" i="3"/>
  <c r="L20" i="3"/>
  <c r="L22" i="3"/>
  <c r="H6" i="3"/>
  <c r="H10" i="3"/>
  <c r="H13" i="3"/>
  <c r="H22" i="3"/>
  <c r="H16" i="3" s="1"/>
  <c r="N20" i="3"/>
  <c r="N22" i="3"/>
  <c r="N24" i="3"/>
  <c r="C5" i="6"/>
  <c r="J25" i="2"/>
  <c r="J14" i="2"/>
  <c r="M25" i="2"/>
  <c r="P25" i="2"/>
  <c r="S25" i="2"/>
  <c r="G21" i="2"/>
  <c r="G23" i="2"/>
  <c r="I25" i="2"/>
  <c r="L25" i="2"/>
  <c r="O25" i="2"/>
  <c r="R25" i="2"/>
  <c r="J11" i="2"/>
  <c r="J21" i="2"/>
  <c r="J23" i="2"/>
  <c r="M11" i="2"/>
  <c r="M14" i="2"/>
  <c r="M18" i="2"/>
  <c r="M21" i="2"/>
  <c r="M23" i="2"/>
  <c r="P11" i="2"/>
  <c r="P21" i="2"/>
  <c r="P23" i="2"/>
  <c r="S11" i="2"/>
  <c r="S18" i="2"/>
  <c r="S21" i="2"/>
  <c r="S23" i="2"/>
  <c r="R11" i="2"/>
  <c r="O11" i="2"/>
  <c r="L11" i="2"/>
  <c r="I11" i="2"/>
  <c r="I14" i="2"/>
  <c r="L14" i="2"/>
  <c r="O14" i="2"/>
  <c r="F21" i="2"/>
  <c r="F23" i="2"/>
  <c r="I21" i="2"/>
  <c r="I23" i="2"/>
  <c r="L18" i="2"/>
  <c r="L21" i="2"/>
  <c r="L23" i="2"/>
  <c r="O21" i="2"/>
  <c r="O23" i="2"/>
  <c r="R18" i="2"/>
  <c r="R21" i="2"/>
  <c r="R23" i="2"/>
  <c r="M8" i="7"/>
  <c r="P18" i="1"/>
  <c r="C23" i="6"/>
  <c r="L24" i="3"/>
  <c r="K8" i="7"/>
  <c r="K18" i="1"/>
  <c r="M18" i="1"/>
  <c r="L7" i="1"/>
  <c r="F23" i="1"/>
  <c r="M5" i="6"/>
  <c r="M23" i="6"/>
  <c r="K5" i="6"/>
  <c r="K23" i="6"/>
  <c r="I5" i="6"/>
  <c r="I23" i="6"/>
  <c r="G5" i="6"/>
  <c r="G23" i="6"/>
  <c r="E5" i="6"/>
  <c r="L21" i="1"/>
  <c r="F18" i="1"/>
  <c r="F17" i="3"/>
  <c r="N29" i="3"/>
  <c r="N28" i="3" s="1"/>
  <c r="L29" i="3"/>
  <c r="L28" i="3" s="1"/>
  <c r="J29" i="3"/>
  <c r="J28" i="3" s="1"/>
  <c r="H29" i="3"/>
  <c r="H28" i="3" s="1"/>
  <c r="F29" i="3"/>
  <c r="F28" i="3" s="1"/>
  <c r="J24" i="3"/>
  <c r="H24" i="3"/>
  <c r="F24" i="3"/>
  <c r="F22" i="3"/>
  <c r="F20" i="3"/>
  <c r="F13" i="3"/>
  <c r="F10" i="3"/>
  <c r="F6" i="3"/>
  <c r="P30" i="1"/>
  <c r="P29" i="1" s="1"/>
  <c r="N30" i="1"/>
  <c r="N29" i="1" s="1"/>
  <c r="L30" i="1"/>
  <c r="L29" i="1" s="1"/>
  <c r="J30" i="1"/>
  <c r="J29" i="1" s="1"/>
  <c r="H30" i="1"/>
  <c r="H29" i="1" s="1"/>
  <c r="F30" i="1"/>
  <c r="F29" i="1" s="1"/>
  <c r="P25" i="1"/>
  <c r="P23" i="1"/>
  <c r="P21" i="1"/>
  <c r="P14" i="1"/>
  <c r="P11" i="1"/>
  <c r="P7" i="1"/>
  <c r="N25" i="1"/>
  <c r="N23" i="1"/>
  <c r="N21" i="1"/>
  <c r="N14" i="1"/>
  <c r="N11" i="1"/>
  <c r="N7" i="1"/>
  <c r="L25" i="1"/>
  <c r="L23" i="1"/>
  <c r="L14" i="1"/>
  <c r="L11" i="1"/>
  <c r="J25" i="1"/>
  <c r="J23" i="1"/>
  <c r="J21" i="1"/>
  <c r="J14" i="1"/>
  <c r="J11" i="1"/>
  <c r="J7" i="1"/>
  <c r="H25" i="1"/>
  <c r="H23" i="1"/>
  <c r="H14" i="1"/>
  <c r="H11" i="1"/>
  <c r="H7" i="1"/>
  <c r="F7" i="1"/>
  <c r="F11" i="1"/>
  <c r="F14" i="1"/>
  <c r="F21" i="1"/>
  <c r="F25" i="1"/>
  <c r="G11" i="2" l="1"/>
  <c r="F11" i="2"/>
  <c r="L6" i="7"/>
  <c r="L5" i="7"/>
  <c r="L4" i="7"/>
  <c r="L7" i="7"/>
  <c r="C4" i="6"/>
  <c r="P17" i="2"/>
  <c r="P6" i="2" s="1"/>
  <c r="O17" i="2"/>
  <c r="O6" i="2" s="1"/>
  <c r="I4" i="6"/>
  <c r="F17" i="2"/>
  <c r="G17" i="2"/>
  <c r="L17" i="1"/>
  <c r="L6" i="1" s="1"/>
  <c r="L5" i="1" s="1"/>
  <c r="E4" i="6"/>
  <c r="G4" i="6"/>
  <c r="K4" i="6"/>
  <c r="L16" i="3"/>
  <c r="W37" i="3" s="1"/>
  <c r="W38" i="3" s="1"/>
  <c r="J17" i="2"/>
  <c r="J6" i="2" s="1"/>
  <c r="R17" i="2"/>
  <c r="R6" i="2" s="1"/>
  <c r="P17" i="1"/>
  <c r="P6" i="1" s="1"/>
  <c r="P5" i="1" s="1"/>
  <c r="F17" i="1"/>
  <c r="F6" i="1" s="1"/>
  <c r="F5" i="1" s="1"/>
  <c r="H17" i="1"/>
  <c r="H6" i="1" s="1"/>
  <c r="H5" i="1" s="1"/>
  <c r="N17" i="1"/>
  <c r="N6" i="1" s="1"/>
  <c r="N5" i="1" s="1"/>
  <c r="F16" i="3"/>
  <c r="F5" i="3" s="1"/>
  <c r="F4" i="3" s="1"/>
  <c r="I17" i="2"/>
  <c r="I6" i="2" s="1"/>
  <c r="H5" i="3"/>
  <c r="H4" i="3" s="1"/>
  <c r="N16" i="3"/>
  <c r="N5" i="3" s="1"/>
  <c r="N4" i="3" s="1"/>
  <c r="L17" i="2"/>
  <c r="L6" i="2" s="1"/>
  <c r="M17" i="2"/>
  <c r="M6" i="2" s="1"/>
  <c r="J17" i="1"/>
  <c r="J6" i="1" s="1"/>
  <c r="J5" i="1" s="1"/>
  <c r="M4" i="6"/>
  <c r="S17" i="2"/>
  <c r="S6" i="2" s="1"/>
  <c r="J16" i="3"/>
  <c r="V37" i="3" s="1"/>
  <c r="M5" i="2" l="1"/>
  <c r="AA31" i="2"/>
  <c r="R5" i="2"/>
  <c r="AC30" i="2"/>
  <c r="P5" i="2"/>
  <c r="AB31" i="2"/>
  <c r="L5" i="2"/>
  <c r="AA30" i="2"/>
  <c r="J5" i="2"/>
  <c r="Z31" i="2"/>
  <c r="S5" i="2"/>
  <c r="AC31" i="2"/>
  <c r="I5" i="2"/>
  <c r="Z30" i="2"/>
  <c r="AE30" i="2" s="1"/>
  <c r="O5" i="2"/>
  <c r="AB30" i="2"/>
  <c r="G6" i="2"/>
  <c r="G5" i="2" s="1"/>
  <c r="F6" i="2"/>
  <c r="F5" i="2" s="1"/>
  <c r="L8" i="7"/>
  <c r="J5" i="3"/>
  <c r="J4" i="3" s="1"/>
  <c r="L5" i="3"/>
  <c r="L4" i="3" s="1"/>
  <c r="V38" i="3"/>
  <c r="U34" i="3" s="1"/>
  <c r="AE31" i="2" l="1"/>
  <c r="U35" i="3"/>
  <c r="U36" i="3"/>
  <c r="U37" i="3"/>
  <c r="U38" i="3" l="1"/>
</calcChain>
</file>

<file path=xl/sharedStrings.xml><?xml version="1.0" encoding="utf-8"?>
<sst xmlns="http://schemas.openxmlformats.org/spreadsheetml/2006/main" count="432" uniqueCount="130">
  <si>
    <t>Razredni odjeli</t>
  </si>
  <si>
    <t>ukupno</t>
  </si>
  <si>
    <t>Gimnazije</t>
  </si>
  <si>
    <t>Nastavnici</t>
  </si>
  <si>
    <t>Škole</t>
  </si>
  <si>
    <t>Broj učenika</t>
  </si>
  <si>
    <t>učenice</t>
  </si>
  <si>
    <t>Učenici koji su završili školu</t>
  </si>
  <si>
    <t>Srednje škole - redovite</t>
  </si>
  <si>
    <t>Tehničke i srodne škole</t>
  </si>
  <si>
    <t>Industrijske i obrtničke škole</t>
  </si>
  <si>
    <t>Srednje škole za mladež s teškoćama u razvoju</t>
  </si>
  <si>
    <t>U č e n i c i</t>
  </si>
  <si>
    <t>položili</t>
  </si>
  <si>
    <t>I. razred</t>
  </si>
  <si>
    <t>II. razred</t>
  </si>
  <si>
    <t>III. razred</t>
  </si>
  <si>
    <t>IV. razred</t>
  </si>
  <si>
    <t>Ukupno</t>
  </si>
  <si>
    <t>Redovite-ukupno</t>
  </si>
  <si>
    <t>učenici - ukupno</t>
  </si>
  <si>
    <t>ponavljači</t>
  </si>
  <si>
    <t xml:space="preserve"> -</t>
  </si>
  <si>
    <t>Donji Grad</t>
  </si>
  <si>
    <t>Gornji Grad - Medveščak</t>
  </si>
  <si>
    <t>Trnje</t>
  </si>
  <si>
    <t>Maksimir</t>
  </si>
  <si>
    <t>Peščenica-Žitnjak</t>
  </si>
  <si>
    <t>Novi Zagreb-istok</t>
  </si>
  <si>
    <t>Novi Zagreb-zapad</t>
  </si>
  <si>
    <t>Trešnjevka-sjever</t>
  </si>
  <si>
    <t>Trešnjevka-jug</t>
  </si>
  <si>
    <t>Črnomerec</t>
  </si>
  <si>
    <t>Gornja Dubrava</t>
  </si>
  <si>
    <t>Stenjevec</t>
  </si>
  <si>
    <t>Podsused-Vrapče</t>
  </si>
  <si>
    <t>Sesvete</t>
  </si>
  <si>
    <t xml:space="preserve">Podsljeme </t>
  </si>
  <si>
    <t>Srednje  škole - redovite</t>
  </si>
  <si>
    <t>gimnazije</t>
  </si>
  <si>
    <t>tehničke i srodne</t>
  </si>
  <si>
    <t>industrijske i obrtničke</t>
  </si>
  <si>
    <t>Brezovica</t>
  </si>
  <si>
    <t>-</t>
  </si>
  <si>
    <t>Donja Dubrava</t>
  </si>
  <si>
    <t xml:space="preserve"> </t>
  </si>
  <si>
    <t xml:space="preserve">   </t>
  </si>
  <si>
    <t>I.</t>
  </si>
  <si>
    <t>II.</t>
  </si>
  <si>
    <t>III.</t>
  </si>
  <si>
    <t>IV.</t>
  </si>
  <si>
    <t>Razredni  odjeli</t>
  </si>
  <si>
    <t>izračun postotka</t>
  </si>
  <si>
    <t>ukupno škole</t>
  </si>
  <si>
    <t xml:space="preserve">srednje umjetničke </t>
  </si>
  <si>
    <t>2011./12.</t>
  </si>
  <si>
    <t>2011./2012.</t>
  </si>
  <si>
    <t>2012./13.</t>
  </si>
  <si>
    <t>2013./14.</t>
  </si>
  <si>
    <t>V. razred</t>
  </si>
  <si>
    <t>2012./2013.</t>
  </si>
  <si>
    <t>2013./2014.</t>
  </si>
  <si>
    <t>Srednje umjetničke</t>
  </si>
  <si>
    <t xml:space="preserve">Industrijske i obrtničke </t>
  </si>
  <si>
    <t>2014./15.</t>
  </si>
  <si>
    <t xml:space="preserve"> 2014./15.</t>
  </si>
  <si>
    <t>V.</t>
  </si>
  <si>
    <t>2014./2015.</t>
  </si>
  <si>
    <t>Srednje umjetničke škole</t>
  </si>
  <si>
    <t>2015./16.</t>
  </si>
  <si>
    <t>kraj šk 15./16.</t>
  </si>
  <si>
    <t>šk 15./16.</t>
  </si>
  <si>
    <t>tehničke i srodne škole</t>
  </si>
  <si>
    <t>industrijske i obrtničke škole</t>
  </si>
  <si>
    <t>srednje umjetničke škole-ukupno</t>
  </si>
  <si>
    <t>2015./2016.</t>
  </si>
  <si>
    <t>SREDNJE OBRAZOVANJE</t>
  </si>
  <si>
    <r>
      <t>Srednje škole i druge ovlaštene ustanove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</si>
  <si>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rPr>
        <vertAlign val="superscript"/>
        <sz val="9"/>
        <rFont val="Calibri"/>
        <family val="2"/>
        <charset val="238"/>
        <scheme val="minor"/>
      </rPr>
      <t>1)</t>
    </r>
    <r>
      <rPr>
        <sz val="9"/>
        <rFont val="Calibri"/>
        <family val="2"/>
        <charset val="238"/>
        <scheme val="minor"/>
      </rPr>
      <t xml:space="preserve"> Vidjeti Metodološka objašnjenja.</t>
    </r>
  </si>
  <si>
    <t>1.2. SREDNJE ŠKOLE, RAZREDNI ODJELI, UČENICI, UČENICI KOJI SU ZAVRŠILI ŠKOLU I NASTAVNICI,</t>
  </si>
  <si>
    <t>Tehničke i srodne škole i ustanove</t>
  </si>
  <si>
    <t>srednje umjetničke škole</t>
  </si>
  <si>
    <t>KRAJ ŠK. G. 2015./2016. I POČETAK ŠK. G. 2016./2017.</t>
  </si>
  <si>
    <r>
      <t xml:space="preserve">1.1. SREDNJE ŠKOLE, RAZREDNI ODJELI, UČENICI I NASTAVNICI, </t>
    </r>
    <r>
      <rPr>
        <b/>
        <sz val="11"/>
        <rFont val="Calibri"/>
        <family val="2"/>
        <charset val="238"/>
        <scheme val="minor"/>
      </rPr>
      <t xml:space="preserve">KRAJ ŠK. G. 2015./2016. </t>
    </r>
  </si>
  <si>
    <t>Srednje škole - ukupno</t>
  </si>
  <si>
    <t>Obrazovanje odraslih</t>
  </si>
  <si>
    <t>KRAJ ŠK. G. 2015./2016.</t>
  </si>
  <si>
    <t>Državne</t>
  </si>
  <si>
    <t>Privatne</t>
  </si>
  <si>
    <t>Vjerskih zajednica</t>
  </si>
  <si>
    <t>Glazbene</t>
  </si>
  <si>
    <t>Baletne</t>
  </si>
  <si>
    <t xml:space="preserve">     Državne</t>
  </si>
  <si>
    <t>Likovna umjetnost i dizajn</t>
  </si>
  <si>
    <r>
      <t xml:space="preserve">1.3. UČENICI SREDNJIH ŠKOLA PREMA VRSTI ŠKOLE, RAZREDIMA I USPJEHU, </t>
    </r>
    <r>
      <rPr>
        <b/>
        <sz val="11"/>
        <rFont val="Calibri"/>
        <family val="2"/>
        <charset val="238"/>
        <scheme val="minor"/>
      </rPr>
      <t>KRAJ ŠK. G. 2015./2016.</t>
    </r>
  </si>
  <si>
    <r>
      <t xml:space="preserve">2.1. SREDNJE ŠKOLE, RAZREDNI ODJELI, UČENICI I NASTAVNICI, </t>
    </r>
    <r>
      <rPr>
        <b/>
        <sz val="11"/>
        <rFont val="Calibri"/>
        <family val="2"/>
        <charset val="238"/>
        <scheme val="minor"/>
      </rPr>
      <t>POČETAK ŠK. G. 2016./2017.</t>
    </r>
  </si>
  <si>
    <r>
      <t xml:space="preserve">2.2. UČENICI SREDNJIH ŠKOLA PREMA VRSTI ŠKOLE, RAZREDIMA I USPJEHU, </t>
    </r>
    <r>
      <rPr>
        <b/>
        <sz val="11"/>
        <rFont val="Calibri"/>
        <family val="2"/>
        <charset val="238"/>
        <scheme val="minor"/>
      </rPr>
      <t>POČETAK ŠK. G. 2016./2017.</t>
    </r>
  </si>
  <si>
    <r>
      <rPr>
        <sz val="11"/>
        <rFont val="Calibri"/>
        <family val="2"/>
        <charset val="238"/>
        <scheme val="minor"/>
      </rPr>
      <t>3. SREDNJE ŠKOLE, RAZREDNI ODJELI, UČENICI I UČITELJI PO GRADSKIM ČETVRTIMA,</t>
    </r>
    <r>
      <rPr>
        <b/>
        <sz val="11"/>
        <rFont val="Calibri"/>
        <family val="2"/>
        <charset val="238"/>
        <scheme val="minor"/>
      </rPr>
      <t xml:space="preserve"> KRAJ ŠK. G. 2015./2016.</t>
    </r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</si>
  <si>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</si>
  <si>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</si>
  <si>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>Podaci o srednjim školama, rezultat su obrade godišnjih izvještaja koje podnose srednje škole na kraju i na početku školske godine.</t>
  </si>
  <si>
    <t>Statistički list za srednje škole – gimnazije, tehničke i srodne škole, industrijske i obrtničke škole, škole primijenjene umjetnosti i odjeli likovne umjetnosti i dizajna te škole i odjeli za mladež s teškoćama u razvoju (obrazac Š-S/KP), Statistički list za srednje glazbene i baletne škole (obrazac Š-S-U/KP) i Statistički list za srednje škole za odrasle (obrazac Š-S-OD/KP) za ovo statističko istraživanje ispunjavaju školske obrazovne ustanove.</t>
  </si>
  <si>
    <t>Obuhvat i usporedivost</t>
  </si>
  <si>
    <t>Statističkim istraživanjem obuhvaćene su sve srednje škole na području Grada Zagreba, a podaci su usporedivi s podacima iz prethodnih godina.</t>
  </si>
  <si>
    <t>Za srednje škole prikazan je broj nastavnika koji predaju u određenoj vrsti škole. S obzorom na to da nastavnik može predavati u više vrsta škola, npr. u gimnaziji, u tehničkoj i obrtničkoj školi te srednjem obrazovanju odraslih, broj nastavnika ne daje broj fizičkih osoba zaposlenih u srednjim školama.</t>
  </si>
  <si>
    <t>U podatke o nastavnicima uključene su osobe zaposlene na temelju ugovora o radu, ugovora o djelu ili autorskog ugovora.</t>
  </si>
  <si>
    <t>Definicije</t>
  </si>
  <si>
    <r>
      <t>Školom</t>
    </r>
    <r>
      <rPr>
        <sz val="10"/>
        <rFont val="Calibri"/>
        <family val="2"/>
        <charset val="238"/>
      </rPr>
      <t xml:space="preserve"> se smatra svaka skupina učenika koja prati nastavu određene vrste i stupnja po istovrsnom nastavnom planu i programu na određenoj lokaciji.</t>
    </r>
  </si>
  <si>
    <t>Ukoliko jedna srednja škola obuhvaća više školskih jedinica različite vrste npr. gimnaziju, tehničku, industrijsku i obrtničku školu, svaka takva jedinica smatra se zasebnom školom i tako se prikazuje. Radi toga je broj srednjih škola veći od stvarnog broj srednjih škola.</t>
  </si>
  <si>
    <r>
      <t>Srednje obrazovanje</t>
    </r>
    <r>
      <rPr>
        <sz val="10"/>
        <rFont val="Calibri"/>
        <family val="2"/>
        <charset val="238"/>
      </rPr>
      <t xml:space="preserve"> organizirano je kao redovito i posebno obrazovanje, traje od 1 do 5 godina, omogućuje stjecanje znanja i vještina potrebnih za uključivanje na tržište rada ili za nastavak školovanja. Srednje obrazovanje nije obvezno.</t>
    </r>
  </si>
  <si>
    <r>
      <t>Redovito obrazovanje</t>
    </r>
    <r>
      <rPr>
        <sz val="10"/>
        <rFont val="Calibri"/>
        <family val="2"/>
        <charset val="238"/>
      </rPr>
      <t xml:space="preserve"> uključuje srednje obrazovanje s redovitim obrazovnim programom. </t>
    </r>
  </si>
  <si>
    <r>
      <t>Posebno obrazovanje</t>
    </r>
    <r>
      <rPr>
        <sz val="10"/>
        <rFont val="Calibri"/>
        <family val="2"/>
        <charset val="238"/>
      </rPr>
      <t xml:space="preserve"> uključuje obrazovanje odraslih.</t>
    </r>
  </si>
  <si>
    <r>
      <t>Obrazovanje mladeži s teškoćama u razvoju</t>
    </r>
    <r>
      <rPr>
        <sz val="10"/>
        <rFont val="Calibri"/>
        <family val="2"/>
        <charset val="238"/>
      </rPr>
      <t xml:space="preserve"> organizirano je uz primjenu individualnog pristupa u posebnim razrednim odjelima ili u posebnim ustanovama odgoja i obrazovanja. Broj srednjih škola za mladež s teškoćama u razvoju jednak je broju ustanova za odgoj i obrazovanje mladeži s teškoćama u razvoju, uvećan za broj srednjih škola koje u svom sastavu imaju razredne odjele za učenike s teškoćama u razvoju.</t>
    </r>
  </si>
  <si>
    <r>
      <t>Obrazovanje odraslih</t>
    </r>
    <r>
      <rPr>
        <sz val="10"/>
        <rFont val="Calibri"/>
        <family val="2"/>
        <charset val="238"/>
      </rPr>
      <t xml:space="preserve"> omogućuje obrazovanje odraslim osobama, koje u dobi za redovito školovanje nisu stekle odgovarajuće srednje obrazovanje, a provodi se u srednjim školama ili drugim ustanovama pohađanjem nastave ili samo polaganjem ispita.</t>
    </r>
  </si>
  <si>
    <t>Ustrojstvo i djelatnost srednjih škola temelji se na Zakonu o odgoju i obrazovanju u osnovnoj i srednjoj školi                (NN, br. 87/08., 86/09., 92/10., 105/10. – ispr., 90/11., 5/12., 16/12., 86/12. i 94/13.) te Zakonu o strukovnom obrazovanju (NN, br. 30/09.).</t>
  </si>
  <si>
    <r>
      <t>1)</t>
    </r>
    <r>
      <rPr>
        <sz val="10"/>
        <rFont val="Calibri"/>
        <family val="2"/>
        <charset val="238"/>
      </rPr>
      <t xml:space="preserve"> Izvor: Državni zavod za statistiku; Priopćenje, Srednje škole, br. 8.1.3.</t>
    </r>
  </si>
  <si>
    <t>Kratice</t>
  </si>
  <si>
    <t>šk. g.      školska godina</t>
  </si>
  <si>
    <t xml:space="preserve">       </t>
  </si>
  <si>
    <t>Znakovi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</si>
  <si>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Calibri"/>
        <family val="2"/>
        <charset val="238"/>
      </rPr>
      <t>nema pojave</t>
    </r>
  </si>
  <si>
    <t>NN         Narodne novine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</si>
  <si>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</si>
  <si>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</si>
  <si>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</si>
  <si>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</si>
  <si>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</si>
  <si>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10 000 ZAGREB</t>
  </si>
  <si>
    <t xml:space="preserve">                                                                                  </t>
  </si>
  <si>
    <t>MOLIMO KORISNIKE PRIOPĆENJA DA PRILIKOM KORIŠTENJA PODATAKA OBVEZNO NAVEDU IZVOR.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</si>
</sst>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."/>
    <numFmt numFmtId="165" formatCode="0.0"/>
  </numFmts>
  <fonts count="40" x14ac:knownFonts="1">
    <font>
      <sz val="12"/>
      <name val="Courier"/>
      <charset val="238"/>
    </font>
    <font>
      <sz val="1"/>
      <color indexed="16"/>
      <name val="Courier"/>
      <family val="3"/>
    </font>
    <font>
      <b/>
      <sz val="1"/>
      <color indexed="16"/>
      <name val="Courier"/>
      <family val="3"/>
    </font>
    <font>
      <sz val="8"/>
      <name val="Courier"/>
      <family val="3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  <font>
      <sz val="10.5"/>
      <color indexed="8"/>
      <name val="Calibri"/>
      <family val="2"/>
      <charset val="238"/>
      <scheme val="minor"/>
    </font>
    <font>
      <b/>
      <sz val="10.5"/>
      <color indexed="8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sz val="12"/>
      <name val="Calibri"/>
      <family val="2"/>
      <charset val="238"/>
    </font>
    <font>
      <vertAlign val="superscript"/>
      <sz val="10"/>
      <name val="Calibri"/>
      <family val="2"/>
      <charset val="238"/>
    </font>
    <font>
      <sz val="11"/>
      <name val="Calibri"/>
      <family val="2"/>
      <charset val="238"/>
    </font>
    <font>
      <sz val="7"/>
      <name val="Times New Roman"/>
      <family val="1"/>
      <charset val="238"/>
    </font>
    <font>
      <sz val="9"/>
      <name val="Calibri"/>
      <family val="2"/>
      <charset val="238"/>
    </font>
    <font>
      <u/>
      <sz val="12"/>
      <color theme="10"/>
      <name val="Courier"/>
      <family val="3"/>
    </font>
    <font>
      <u/>
      <sz val="9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>
      <protection locked="0"/>
    </xf>
    <xf numFmtId="164" fontId="1" fillId="0" borderId="0">
      <protection locked="0"/>
    </xf>
    <xf numFmtId="164" fontId="2" fillId="0" borderId="0">
      <protection locked="0"/>
    </xf>
    <xf numFmtId="164" fontId="2" fillId="0" borderId="0">
      <protection locked="0"/>
    </xf>
    <xf numFmtId="164" fontId="1" fillId="0" borderId="1">
      <protection locked="0"/>
    </xf>
    <xf numFmtId="0" fontId="38" fillId="0" borderId="0" applyNumberFormat="0" applyFill="0" applyBorder="0" applyAlignment="0" applyProtection="0"/>
  </cellStyleXfs>
  <cellXfs count="247">
    <xf numFmtId="0" fontId="0" fillId="0" borderId="0" xfId="0"/>
    <xf numFmtId="0" fontId="4" fillId="0" borderId="0" xfId="0" applyFont="1"/>
    <xf numFmtId="0" fontId="7" fillId="0" borderId="10" xfId="0" applyFont="1" applyFill="1" applyBorder="1"/>
    <xf numFmtId="0" fontId="4" fillId="0" borderId="2" xfId="0" applyFont="1" applyBorder="1"/>
    <xf numFmtId="3" fontId="6" fillId="0" borderId="8" xfId="0" applyNumberFormat="1" applyFont="1" applyBorder="1" applyAlignment="1" applyProtection="1">
      <alignment horizontal="left"/>
    </xf>
    <xf numFmtId="3" fontId="4" fillId="0" borderId="8" xfId="0" applyNumberFormat="1" applyFont="1" applyBorder="1" applyAlignment="1" applyProtection="1">
      <alignment horizontal="center"/>
    </xf>
    <xf numFmtId="3" fontId="7" fillId="0" borderId="0" xfId="0" applyNumberFormat="1" applyFont="1" applyFill="1" applyBorder="1" applyAlignment="1">
      <alignment horizontal="center"/>
    </xf>
    <xf numFmtId="3" fontId="7" fillId="0" borderId="0" xfId="0" applyNumberFormat="1" applyFont="1" applyFill="1" applyBorder="1" applyAlignment="1" applyProtection="1">
      <alignment horizontal="center"/>
    </xf>
    <xf numFmtId="3" fontId="6" fillId="0" borderId="0" xfId="0" applyNumberFormat="1" applyFont="1" applyAlignment="1" applyProtection="1">
      <alignment horizontal="left"/>
    </xf>
    <xf numFmtId="3" fontId="4" fillId="0" borderId="0" xfId="0" applyNumberFormat="1" applyFont="1" applyAlignment="1" applyProtection="1">
      <alignment horizontal="left"/>
    </xf>
    <xf numFmtId="165" fontId="4" fillId="0" borderId="0" xfId="0" applyNumberFormat="1" applyFont="1"/>
    <xf numFmtId="0" fontId="4" fillId="0" borderId="0" xfId="0" applyFont="1" applyAlignment="1" applyProtection="1">
      <alignment horizontal="left"/>
    </xf>
    <xf numFmtId="0" fontId="4" fillId="0" borderId="0" xfId="0" applyFont="1" applyBorder="1"/>
    <xf numFmtId="0" fontId="4" fillId="0" borderId="10" xfId="0" applyFont="1" applyBorder="1"/>
    <xf numFmtId="3" fontId="6" fillId="0" borderId="0" xfId="0" applyNumberFormat="1" applyFont="1"/>
    <xf numFmtId="3" fontId="9" fillId="0" borderId="4" xfId="0" applyNumberFormat="1" applyFont="1" applyFill="1" applyBorder="1"/>
    <xf numFmtId="3" fontId="9" fillId="0" borderId="0" xfId="0" applyNumberFormat="1" applyFont="1" applyFill="1" applyBorder="1"/>
    <xf numFmtId="3" fontId="9" fillId="0" borderId="5" xfId="0" applyNumberFormat="1" applyFont="1" applyFill="1" applyBorder="1"/>
    <xf numFmtId="3" fontId="4" fillId="0" borderId="0" xfId="0" applyNumberFormat="1" applyFont="1" applyAlignment="1">
      <alignment horizontal="right"/>
    </xf>
    <xf numFmtId="3" fontId="7" fillId="0" borderId="0" xfId="0" applyNumberFormat="1" applyFont="1" applyFill="1" applyBorder="1"/>
    <xf numFmtId="3" fontId="7" fillId="0" borderId="4" xfId="0" applyNumberFormat="1" applyFont="1" applyFill="1" applyBorder="1" applyAlignment="1" applyProtection="1">
      <alignment horizontal="right"/>
    </xf>
    <xf numFmtId="3" fontId="7" fillId="0" borderId="0" xfId="0" applyNumberFormat="1" applyFont="1" applyFill="1" applyBorder="1" applyAlignment="1" applyProtection="1">
      <alignment horizontal="right"/>
    </xf>
    <xf numFmtId="3" fontId="7" fillId="0" borderId="5" xfId="0" applyNumberFormat="1" applyFont="1" applyFill="1" applyBorder="1" applyAlignment="1" applyProtection="1">
      <alignment horizontal="right"/>
    </xf>
    <xf numFmtId="3" fontId="4" fillId="0" borderId="0" xfId="0" applyNumberFormat="1" applyFont="1" applyAlignment="1">
      <alignment horizontal="left"/>
    </xf>
    <xf numFmtId="3" fontId="7" fillId="0" borderId="0" xfId="0" applyNumberFormat="1" applyFont="1" applyFill="1" applyBorder="1" applyAlignment="1">
      <alignment horizontal="left"/>
    </xf>
    <xf numFmtId="0" fontId="10" fillId="0" borderId="0" xfId="0" applyFont="1" applyBorder="1" applyAlignment="1"/>
    <xf numFmtId="0" fontId="10" fillId="0" borderId="5" xfId="0" applyFont="1" applyBorder="1" applyAlignment="1"/>
    <xf numFmtId="0" fontId="7" fillId="0" borderId="0" xfId="0" applyFont="1" applyFill="1" applyBorder="1" applyAlignment="1"/>
    <xf numFmtId="0" fontId="6" fillId="0" borderId="0" xfId="0" applyFont="1" applyAlignment="1" applyProtection="1">
      <alignment horizontal="left"/>
    </xf>
    <xf numFmtId="0" fontId="6" fillId="0" borderId="0" xfId="0" applyFont="1"/>
    <xf numFmtId="3" fontId="9" fillId="0" borderId="7" xfId="0" applyNumberFormat="1" applyFont="1" applyFill="1" applyBorder="1"/>
    <xf numFmtId="3" fontId="9" fillId="0" borderId="8" xfId="0" applyNumberFormat="1" applyFont="1" applyFill="1" applyBorder="1"/>
    <xf numFmtId="3" fontId="9" fillId="0" borderId="9" xfId="0" applyNumberFormat="1" applyFont="1" applyFill="1" applyBorder="1"/>
    <xf numFmtId="3" fontId="4" fillId="0" borderId="0" xfId="0" applyNumberFormat="1" applyFont="1"/>
    <xf numFmtId="0" fontId="4" fillId="0" borderId="0" xfId="0" applyFont="1" applyAlignment="1">
      <alignment horizontal="right"/>
    </xf>
    <xf numFmtId="0" fontId="7" fillId="0" borderId="0" xfId="0" applyFont="1" applyFill="1" applyBorder="1"/>
    <xf numFmtId="0" fontId="4" fillId="0" borderId="0" xfId="0" applyFont="1" applyAlignment="1">
      <alignment horizontal="left"/>
    </xf>
    <xf numFmtId="0" fontId="7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/>
    <xf numFmtId="0" fontId="7" fillId="0" borderId="5" xfId="0" applyFont="1" applyFill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center"/>
    </xf>
    <xf numFmtId="3" fontId="11" fillId="0" borderId="0" xfId="0" applyNumberFormat="1" applyFont="1"/>
    <xf numFmtId="3" fontId="6" fillId="0" borderId="0" xfId="0" applyNumberFormat="1" applyFont="1" applyFill="1" applyAlignment="1">
      <alignment horizontal="right"/>
    </xf>
    <xf numFmtId="3" fontId="12" fillId="0" borderId="0" xfId="0" applyNumberFormat="1" applyFont="1" applyFill="1" applyBorder="1" applyAlignment="1" applyProtection="1">
      <alignment horizontal="right"/>
    </xf>
    <xf numFmtId="3" fontId="9" fillId="0" borderId="0" xfId="0" applyNumberFormat="1" applyFont="1" applyFill="1" applyBorder="1" applyAlignment="1" applyProtection="1">
      <alignment horizontal="center"/>
    </xf>
    <xf numFmtId="0" fontId="6" fillId="0" borderId="0" xfId="0" applyFont="1" applyFill="1"/>
    <xf numFmtId="3" fontId="4" fillId="0" borderId="0" xfId="0" applyNumberFormat="1" applyFont="1" applyBorder="1"/>
    <xf numFmtId="3" fontId="4" fillId="0" borderId="0" xfId="0" applyNumberFormat="1" applyFont="1" applyAlignment="1" applyProtection="1">
      <alignment horizontal="center"/>
    </xf>
    <xf numFmtId="3" fontId="11" fillId="0" borderId="0" xfId="0" applyNumberFormat="1" applyFont="1" applyAlignment="1">
      <alignment horizontal="left"/>
    </xf>
    <xf numFmtId="165" fontId="11" fillId="0" borderId="0" xfId="0" applyNumberFormat="1" applyFont="1"/>
    <xf numFmtId="0" fontId="13" fillId="0" borderId="0" xfId="0" applyFont="1"/>
    <xf numFmtId="3" fontId="13" fillId="0" borderId="0" xfId="0" applyNumberFormat="1" applyFont="1"/>
    <xf numFmtId="0" fontId="14" fillId="0" borderId="0" xfId="0" applyFont="1"/>
    <xf numFmtId="3" fontId="15" fillId="0" borderId="0" xfId="0" applyNumberFormat="1" applyFont="1"/>
    <xf numFmtId="0" fontId="15" fillId="0" borderId="0" xfId="0" applyFont="1"/>
    <xf numFmtId="0" fontId="10" fillId="0" borderId="0" xfId="0" applyFont="1"/>
    <xf numFmtId="0" fontId="16" fillId="0" borderId="0" xfId="0" applyFont="1"/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0" borderId="8" xfId="0" applyFont="1" applyBorder="1"/>
    <xf numFmtId="0" fontId="6" fillId="0" borderId="9" xfId="0" applyFont="1" applyBorder="1"/>
    <xf numFmtId="3" fontId="6" fillId="0" borderId="7" xfId="0" applyNumberFormat="1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3" fontId="4" fillId="0" borderId="5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4" fillId="0" borderId="5" xfId="0" applyFont="1" applyBorder="1"/>
    <xf numFmtId="0" fontId="10" fillId="0" borderId="0" xfId="0" applyNumberFormat="1" applyFont="1"/>
    <xf numFmtId="0" fontId="11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4" fillId="0" borderId="5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11" fillId="0" borderId="0" xfId="0" applyNumberFormat="1" applyFont="1" applyAlignment="1">
      <alignment horizontal="right"/>
    </xf>
    <xf numFmtId="0" fontId="18" fillId="0" borderId="0" xfId="0" applyFont="1"/>
    <xf numFmtId="0" fontId="11" fillId="0" borderId="0" xfId="0" applyFont="1" applyAlignment="1">
      <alignment horizontal="right"/>
    </xf>
    <xf numFmtId="0" fontId="4" fillId="0" borderId="4" xfId="0" applyFont="1" applyFill="1" applyBorder="1"/>
    <xf numFmtId="0" fontId="7" fillId="0" borderId="0" xfId="0" applyFont="1" applyFill="1" applyBorder="1" applyAlignment="1" applyProtection="1">
      <alignment vertical="center"/>
    </xf>
    <xf numFmtId="0" fontId="4" fillId="0" borderId="4" xfId="0" applyFont="1" applyFill="1" applyBorder="1" applyAlignment="1">
      <alignment horizontal="right"/>
    </xf>
    <xf numFmtId="0" fontId="4" fillId="0" borderId="4" xfId="0" applyFont="1" applyBorder="1" applyAlignment="1">
      <alignment horizontal="right"/>
    </xf>
    <xf numFmtId="3" fontId="19" fillId="0" borderId="0" xfId="0" applyNumberFormat="1" applyFont="1" applyFill="1" applyBorder="1" applyAlignment="1" applyProtection="1">
      <alignment horizontal="right"/>
    </xf>
    <xf numFmtId="0" fontId="18" fillId="0" borderId="0" xfId="0" applyFont="1" applyBorder="1"/>
    <xf numFmtId="0" fontId="11" fillId="0" borderId="0" xfId="0" applyFont="1" applyAlignment="1"/>
    <xf numFmtId="3" fontId="9" fillId="0" borderId="4" xfId="0" applyNumberFormat="1" applyFont="1" applyFill="1" applyBorder="1" applyAlignment="1" applyProtection="1">
      <alignment horizontal="right"/>
    </xf>
    <xf numFmtId="3" fontId="9" fillId="0" borderId="0" xfId="0" applyNumberFormat="1" applyFont="1" applyFill="1" applyBorder="1" applyAlignment="1" applyProtection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" fontId="6" fillId="0" borderId="0" xfId="0" applyNumberFormat="1" applyFont="1" applyAlignment="1" applyProtection="1">
      <alignment horizontal="left"/>
    </xf>
    <xf numFmtId="0" fontId="7" fillId="0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left" vertical="top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3" fontId="6" fillId="0" borderId="9" xfId="0" applyNumberFormat="1" applyFont="1" applyBorder="1"/>
    <xf numFmtId="0" fontId="20" fillId="0" borderId="0" xfId="0" applyFont="1"/>
    <xf numFmtId="3" fontId="6" fillId="0" borderId="0" xfId="0" applyNumberFormat="1" applyFont="1" applyAlignment="1" applyProtection="1">
      <alignment horizontal="left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top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Border="1" applyAlignment="1">
      <alignment horizontal="left"/>
    </xf>
    <xf numFmtId="0" fontId="6" fillId="0" borderId="0" xfId="0" applyFont="1" applyAlignment="1" applyProtection="1">
      <alignment horizontal="left" vertical="top"/>
    </xf>
    <xf numFmtId="3" fontId="4" fillId="0" borderId="0" xfId="0" applyNumberFormat="1" applyFont="1" applyBorder="1" applyAlignment="1"/>
    <xf numFmtId="3" fontId="4" fillId="0" borderId="0" xfId="0" applyNumberFormat="1" applyFont="1" applyFill="1" applyAlignment="1">
      <alignment horizontal="left"/>
    </xf>
    <xf numFmtId="3" fontId="4" fillId="0" borderId="0" xfId="0" applyNumberFormat="1" applyFont="1" applyAlignment="1"/>
    <xf numFmtId="3" fontId="4" fillId="0" borderId="5" xfId="0" applyNumberFormat="1" applyFont="1" applyBorder="1" applyAlignment="1"/>
    <xf numFmtId="3" fontId="7" fillId="0" borderId="14" xfId="0" applyNumberFormat="1" applyFont="1" applyFill="1" applyBorder="1" applyAlignment="1">
      <alignment horizontal="right" indent="1"/>
    </xf>
    <xf numFmtId="3" fontId="7" fillId="0" borderId="4" xfId="0" applyNumberFormat="1" applyFont="1" applyFill="1" applyBorder="1" applyAlignment="1">
      <alignment horizontal="right" indent="1"/>
    </xf>
    <xf numFmtId="3" fontId="7" fillId="0" borderId="0" xfId="0" applyNumberFormat="1" applyFont="1" applyFill="1" applyBorder="1" applyAlignment="1">
      <alignment horizontal="right" indent="1"/>
    </xf>
    <xf numFmtId="3" fontId="8" fillId="0" borderId="0" xfId="0" applyNumberFormat="1" applyFont="1" applyAlignment="1">
      <alignment horizontal="right" indent="1"/>
    </xf>
    <xf numFmtId="3" fontId="7" fillId="0" borderId="0" xfId="0" applyNumberFormat="1" applyFont="1" applyFill="1" applyBorder="1" applyAlignment="1" applyProtection="1">
      <alignment horizontal="right" indent="1"/>
    </xf>
    <xf numFmtId="3" fontId="8" fillId="0" borderId="0" xfId="0" applyNumberFormat="1" applyFont="1" applyBorder="1" applyAlignment="1">
      <alignment horizontal="right" indent="1"/>
    </xf>
    <xf numFmtId="3" fontId="4" fillId="0" borderId="0" xfId="0" applyNumberFormat="1" applyFont="1" applyAlignment="1" applyProtection="1">
      <alignment horizontal="right" indent="1"/>
    </xf>
    <xf numFmtId="0" fontId="4" fillId="0" borderId="0" xfId="0" applyFont="1" applyAlignment="1">
      <alignment horizontal="right" indent="1"/>
    </xf>
    <xf numFmtId="0" fontId="4" fillId="0" borderId="14" xfId="0" applyFont="1" applyBorder="1" applyAlignment="1">
      <alignment horizontal="right" indent="1"/>
    </xf>
    <xf numFmtId="3" fontId="4" fillId="0" borderId="14" xfId="0" applyNumberFormat="1" applyFont="1" applyBorder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3" fontId="4" fillId="0" borderId="4" xfId="0" applyNumberFormat="1" applyFont="1" applyBorder="1" applyAlignment="1">
      <alignment horizontal="right" indent="1"/>
    </xf>
    <xf numFmtId="0" fontId="7" fillId="0" borderId="3" xfId="0" applyFont="1" applyFill="1" applyBorder="1" applyAlignment="1" applyProtection="1">
      <alignment horizontal="center"/>
    </xf>
    <xf numFmtId="3" fontId="7" fillId="0" borderId="4" xfId="0" applyNumberFormat="1" applyFont="1" applyFill="1" applyBorder="1" applyAlignment="1" applyProtection="1">
      <alignment horizontal="right" vertical="center"/>
    </xf>
    <xf numFmtId="3" fontId="7" fillId="0" borderId="0" xfId="0" applyNumberFormat="1" applyFont="1" applyFill="1" applyBorder="1" applyAlignment="1" applyProtection="1">
      <alignment horizontal="right" vertical="center"/>
    </xf>
    <xf numFmtId="3" fontId="7" fillId="0" borderId="5" xfId="0" applyNumberFormat="1" applyFont="1" applyFill="1" applyBorder="1" applyAlignment="1" applyProtection="1">
      <alignment horizontal="right" vertical="center"/>
    </xf>
    <xf numFmtId="0" fontId="4" fillId="0" borderId="4" xfId="0" applyFont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 applyProtection="1">
      <alignment horizontal="left" vertical="top"/>
    </xf>
    <xf numFmtId="3" fontId="11" fillId="0" borderId="0" xfId="0" applyNumberFormat="1" applyFont="1" applyAlignment="1">
      <alignment horizontal="center"/>
    </xf>
    <xf numFmtId="0" fontId="24" fillId="0" borderId="0" xfId="0" applyFont="1" applyAlignment="1" applyProtection="1">
      <alignment horizontal="left"/>
    </xf>
    <xf numFmtId="0" fontId="24" fillId="0" borderId="0" xfId="0" applyFont="1"/>
    <xf numFmtId="0" fontId="24" fillId="0" borderId="0" xfId="0" applyFont="1" applyBorder="1"/>
    <xf numFmtId="0" fontId="24" fillId="0" borderId="10" xfId="0" applyFont="1" applyBorder="1"/>
    <xf numFmtId="0" fontId="26" fillId="0" borderId="10" xfId="0" applyFont="1" applyFill="1" applyBorder="1"/>
    <xf numFmtId="0" fontId="26" fillId="0" borderId="0" xfId="0" applyFont="1" applyFill="1" applyBorder="1" applyAlignment="1"/>
    <xf numFmtId="0" fontId="26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 applyProtection="1">
      <alignment horizontal="center" vertical="center"/>
    </xf>
    <xf numFmtId="0" fontId="24" fillId="0" borderId="2" xfId="0" applyFont="1" applyBorder="1"/>
    <xf numFmtId="0" fontId="24" fillId="0" borderId="12" xfId="0" applyFont="1" applyBorder="1"/>
    <xf numFmtId="0" fontId="26" fillId="0" borderId="3" xfId="0" applyFont="1" applyFill="1" applyBorder="1" applyAlignment="1" applyProtection="1">
      <alignment horizontal="center" vertical="center"/>
    </xf>
    <xf numFmtId="0" fontId="25" fillId="0" borderId="0" xfId="0" applyFont="1" applyAlignment="1" applyProtection="1">
      <alignment horizontal="left"/>
    </xf>
    <xf numFmtId="0" fontId="25" fillId="0" borderId="0" xfId="0" applyFont="1"/>
    <xf numFmtId="3" fontId="27" fillId="0" borderId="7" xfId="0" applyNumberFormat="1" applyFont="1" applyFill="1" applyBorder="1" applyAlignment="1">
      <alignment horizontal="right"/>
    </xf>
    <xf numFmtId="3" fontId="27" fillId="0" borderId="8" xfId="0" applyNumberFormat="1" applyFont="1" applyFill="1" applyBorder="1" applyAlignment="1">
      <alignment horizontal="right"/>
    </xf>
    <xf numFmtId="3" fontId="27" fillId="0" borderId="9" xfId="0" applyNumberFormat="1" applyFont="1" applyFill="1" applyBorder="1" applyAlignment="1">
      <alignment horizontal="right" indent="1"/>
    </xf>
    <xf numFmtId="3" fontId="27" fillId="0" borderId="9" xfId="0" applyNumberFormat="1" applyFont="1" applyFill="1" applyBorder="1" applyAlignment="1">
      <alignment horizontal="right"/>
    </xf>
    <xf numFmtId="3" fontId="27" fillId="0" borderId="0" xfId="0" applyNumberFormat="1" applyFont="1" applyFill="1" applyBorder="1" applyAlignment="1">
      <alignment horizontal="right"/>
    </xf>
    <xf numFmtId="3" fontId="27" fillId="0" borderId="0" xfId="0" applyNumberFormat="1" applyFont="1" applyFill="1" applyBorder="1" applyAlignment="1" applyProtection="1">
      <alignment horizontal="right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left"/>
    </xf>
    <xf numFmtId="0" fontId="26" fillId="0" borderId="0" xfId="0" applyFont="1" applyFill="1" applyBorder="1"/>
    <xf numFmtId="3" fontId="26" fillId="0" borderId="4" xfId="0" applyNumberFormat="1" applyFont="1" applyFill="1" applyBorder="1" applyAlignment="1" applyProtection="1">
      <alignment horizontal="right"/>
    </xf>
    <xf numFmtId="3" fontId="26" fillId="0" borderId="0" xfId="0" applyNumberFormat="1" applyFont="1" applyFill="1" applyBorder="1" applyAlignment="1" applyProtection="1">
      <alignment horizontal="right"/>
    </xf>
    <xf numFmtId="3" fontId="26" fillId="0" borderId="5" xfId="0" applyNumberFormat="1" applyFont="1" applyFill="1" applyBorder="1" applyAlignment="1" applyProtection="1">
      <alignment horizontal="right" indent="1"/>
    </xf>
    <xf numFmtId="3" fontId="26" fillId="0" borderId="5" xfId="0" applyNumberFormat="1" applyFont="1" applyFill="1" applyBorder="1" applyAlignment="1" applyProtection="1">
      <alignment horizontal="right"/>
    </xf>
    <xf numFmtId="0" fontId="26" fillId="0" borderId="0" xfId="0" applyFont="1" applyFill="1" applyBorder="1" applyAlignment="1">
      <alignment horizontal="left"/>
    </xf>
    <xf numFmtId="0" fontId="24" fillId="0" borderId="0" xfId="0" applyFont="1" applyBorder="1" applyAlignment="1">
      <alignment horizontal="right"/>
    </xf>
    <xf numFmtId="3" fontId="26" fillId="0" borderId="0" xfId="0" applyNumberFormat="1" applyFont="1" applyFill="1" applyBorder="1"/>
    <xf numFmtId="3" fontId="26" fillId="0" borderId="4" xfId="0" applyNumberFormat="1" applyFont="1" applyFill="1" applyBorder="1" applyAlignment="1" applyProtection="1">
      <alignment horizontal="right" vertical="center"/>
    </xf>
    <xf numFmtId="3" fontId="26" fillId="0" borderId="0" xfId="0" applyNumberFormat="1" applyFont="1" applyFill="1" applyBorder="1" applyAlignment="1" applyProtection="1">
      <alignment horizontal="right" vertical="center"/>
    </xf>
    <xf numFmtId="3" fontId="26" fillId="0" borderId="5" xfId="0" applyNumberFormat="1" applyFont="1" applyFill="1" applyBorder="1" applyAlignment="1" applyProtection="1">
      <alignment horizontal="right" vertical="center"/>
    </xf>
    <xf numFmtId="0" fontId="24" fillId="0" borderId="0" xfId="0" applyFont="1" applyBorder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30" fillId="0" borderId="0" xfId="0" applyFont="1" applyAlignment="1">
      <alignment horizontal="justify" vertical="center"/>
    </xf>
    <xf numFmtId="0" fontId="31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35" fillId="0" borderId="0" xfId="0" applyFont="1" applyAlignment="1">
      <alignment horizontal="justify" vertical="center"/>
    </xf>
    <xf numFmtId="0" fontId="28" fillId="0" borderId="0" xfId="0" applyFont="1" applyAlignment="1">
      <alignment horizontal="justify" vertical="center"/>
    </xf>
    <xf numFmtId="0" fontId="0" fillId="0" borderId="0" xfId="0" applyAlignment="1">
      <alignment horizontal="justify"/>
    </xf>
    <xf numFmtId="0" fontId="30" fillId="0" borderId="0" xfId="0" applyFont="1" applyAlignment="1">
      <alignment horizontal="justify" vertical="center" wrapText="1"/>
    </xf>
    <xf numFmtId="0" fontId="37" fillId="0" borderId="0" xfId="0" applyFont="1" applyAlignment="1">
      <alignment horizontal="justify" vertical="center"/>
    </xf>
    <xf numFmtId="0" fontId="22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4" fillId="0" borderId="13" xfId="0" applyFont="1" applyBorder="1" applyAlignment="1" applyProtection="1">
      <alignment horizontal="left" vertical="top"/>
    </xf>
    <xf numFmtId="0" fontId="7" fillId="0" borderId="14" xfId="0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15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5" xfId="0" applyFont="1" applyFill="1" applyBorder="1" applyAlignment="1" applyProtection="1">
      <alignment horizontal="center" vertical="center" wrapText="1"/>
    </xf>
    <xf numFmtId="3" fontId="6" fillId="0" borderId="0" xfId="0" applyNumberFormat="1" applyFont="1" applyAlignment="1" applyProtection="1">
      <alignment horizontal="left"/>
    </xf>
    <xf numFmtId="0" fontId="7" fillId="0" borderId="3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18" xfId="0" applyFont="1" applyFill="1" applyBorder="1" applyAlignment="1" applyProtection="1">
      <alignment horizontal="center" vertical="center"/>
    </xf>
    <xf numFmtId="0" fontId="7" fillId="0" borderId="19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0" fontId="4" fillId="0" borderId="13" xfId="0" applyFont="1" applyBorder="1" applyAlignment="1">
      <alignment horizontal="left" vertical="top"/>
    </xf>
    <xf numFmtId="0" fontId="7" fillId="0" borderId="3" xfId="0" applyFont="1" applyFill="1" applyBorder="1" applyAlignment="1" applyProtection="1">
      <alignment horizontal="center"/>
    </xf>
    <xf numFmtId="0" fontId="7" fillId="0" borderId="16" xfId="0" applyFont="1" applyFill="1" applyBorder="1" applyAlignment="1" applyProtection="1">
      <alignment horizontal="center"/>
    </xf>
    <xf numFmtId="0" fontId="7" fillId="0" borderId="6" xfId="0" applyFont="1" applyFill="1" applyBorder="1" applyAlignment="1" applyProtection="1">
      <alignment horizont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left" vertical="center" wrapText="1"/>
    </xf>
    <xf numFmtId="3" fontId="4" fillId="0" borderId="5" xfId="0" applyNumberFormat="1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6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top"/>
    </xf>
    <xf numFmtId="0" fontId="7" fillId="0" borderId="6" xfId="0" applyFont="1" applyFill="1" applyBorder="1" applyAlignment="1" applyProtection="1">
      <alignment horizontal="center" vertical="center" wrapText="1"/>
    </xf>
    <xf numFmtId="0" fontId="26" fillId="0" borderId="18" xfId="0" applyFont="1" applyFill="1" applyBorder="1" applyAlignment="1">
      <alignment horizontal="center" vertical="center"/>
    </xf>
    <xf numFmtId="0" fontId="26" fillId="0" borderId="19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15" xfId="0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 applyProtection="1">
      <alignment horizontal="center" vertical="center"/>
    </xf>
    <xf numFmtId="0" fontId="26" fillId="0" borderId="12" xfId="0" applyFont="1" applyFill="1" applyBorder="1" applyAlignment="1" applyProtection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6" fillId="0" borderId="3" xfId="0" applyFont="1" applyFill="1" applyBorder="1" applyAlignment="1" applyProtection="1">
      <alignment horizontal="center" vertical="center"/>
    </xf>
    <xf numFmtId="0" fontId="26" fillId="0" borderId="16" xfId="0" applyFont="1" applyFill="1" applyBorder="1" applyAlignment="1" applyProtection="1">
      <alignment horizontal="center" vertical="center"/>
    </xf>
    <xf numFmtId="3" fontId="24" fillId="0" borderId="0" xfId="0" applyNumberFormat="1" applyFont="1" applyAlignment="1">
      <alignment horizontal="left" vertical="center" wrapText="1"/>
    </xf>
    <xf numFmtId="3" fontId="24" fillId="0" borderId="5" xfId="0" applyNumberFormat="1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top"/>
    </xf>
    <xf numFmtId="0" fontId="4" fillId="0" borderId="0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1" fillId="0" borderId="10" xfId="0" applyFont="1" applyBorder="1" applyAlignment="1">
      <alignment horizontal="center"/>
    </xf>
    <xf numFmtId="0" fontId="30" fillId="0" borderId="0" xfId="0" applyFont="1" applyAlignment="1">
      <alignment horizontal="justify" wrapText="1"/>
    </xf>
    <xf numFmtId="0" fontId="34" fillId="0" borderId="0" xfId="0" applyFont="1" applyAlignment="1">
      <alignment horizontal="justify" wrapText="1"/>
    </xf>
    <xf numFmtId="0" fontId="39" fillId="0" borderId="0" xfId="6" applyFont="1" applyAlignment="1">
      <alignment horizontal="center" vertical="center"/>
    </xf>
    <xf numFmtId="0" fontId="32" fillId="0" borderId="0" xfId="0" applyFont="1" applyAlignment="1">
      <alignment horizontal="justify" wrapText="1"/>
    </xf>
    <xf numFmtId="0" fontId="32" fillId="0" borderId="0" xfId="0" applyFont="1" applyAlignment="1">
      <alignment horizontal="justify"/>
    </xf>
  </cellXfs>
  <cellStyles count="7">
    <cellStyle name="Date" xfId="1"/>
    <cellStyle name="Fixed" xfId="2"/>
    <cellStyle name="Heading1" xfId="3"/>
    <cellStyle name="Heading2" xfId="4"/>
    <cellStyle name="Hyperlink" xfId="6" builtinId="8"/>
    <cellStyle name="Normal" xfId="0" builtinId="0"/>
    <cellStyle name="Total" xfId="5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hr-HR" sz="1000" b="0"/>
              <a:t>STRUKTURA REDOVITIH</a:t>
            </a:r>
            <a:r>
              <a:rPr lang="hr-HR" sz="1000" b="0" baseline="0"/>
              <a:t> SREDNJIH ŠKOLA,  </a:t>
            </a:r>
          </a:p>
          <a:p>
            <a:pPr>
              <a:defRPr sz="1000" b="0"/>
            </a:pPr>
            <a:r>
              <a:rPr lang="hr-HR" sz="1000" b="1" baseline="0"/>
              <a:t>KRAJ ŠK. G. 2015./2016.</a:t>
            </a:r>
            <a:endParaRPr lang="hr-HR" sz="1000" b="1"/>
          </a:p>
        </c:rich>
      </c:tx>
      <c:layout>
        <c:manualLayout>
          <c:xMode val="edge"/>
          <c:yMode val="edge"/>
          <c:x val="0.28085881309988436"/>
          <c:y val="7.7124578665707391E-2"/>
        </c:manualLayout>
      </c:layout>
      <c:overlay val="0"/>
    </c:title>
    <c:autoTitleDeleted val="0"/>
    <c:view3D>
      <c:rotX val="30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190901991780086"/>
          <c:y val="0.30167693821698144"/>
          <c:w val="0.70121753588252067"/>
          <c:h val="0.55574462823531989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7"/>
            <c:spPr>
              <a:solidFill>
                <a:schemeClr val="tx2"/>
              </a:solidFill>
            </c:spPr>
          </c:dPt>
          <c:dPt>
            <c:idx val="1"/>
            <c:bubble3D val="0"/>
            <c:explosion val="9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explosion val="11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Pt>
            <c:idx val="3"/>
            <c:bubble3D val="0"/>
            <c:explosion val="6"/>
            <c:spPr>
              <a:solidFill>
                <a:schemeClr val="bg1">
                  <a:lumMod val="95000"/>
                </a:schemeClr>
              </a:solidFill>
            </c:spPr>
          </c:dPt>
          <c:dLbls>
            <c:dLbl>
              <c:idx val="0"/>
              <c:layout>
                <c:manualLayout>
                  <c:x val="-5.7346310807371723E-2"/>
                  <c:y val="0.1005918304397173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9.2462686351667597E-3"/>
                  <c:y val="8.09647228107652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6.7071529176531461E-2"/>
                  <c:y val="5.993923072242565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2.2767090478042896E-3"/>
                  <c:y val="1.297994868714849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900"/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'graf 1'!$J$4:$J$7</c:f>
              <c:strCache>
                <c:ptCount val="4"/>
                <c:pt idx="0">
                  <c:v>gimnazije</c:v>
                </c:pt>
                <c:pt idx="1">
                  <c:v>tehničke i srodne škole</c:v>
                </c:pt>
                <c:pt idx="2">
                  <c:v>industrijske i obrtničke škole</c:v>
                </c:pt>
                <c:pt idx="3">
                  <c:v>srednje umjetničke škole</c:v>
                </c:pt>
              </c:strCache>
            </c:strRef>
          </c:cat>
          <c:val>
            <c:numRef>
              <c:f>'graf 1'!$K$4:$K$7</c:f>
              <c:numCache>
                <c:formatCode>0.0</c:formatCode>
                <c:ptCount val="4"/>
                <c:pt idx="0">
                  <c:v>37.864077669902912</c:v>
                </c:pt>
                <c:pt idx="1">
                  <c:v>34.95145631067961</c:v>
                </c:pt>
                <c:pt idx="2">
                  <c:v>14.563106796116504</c:v>
                </c:pt>
                <c:pt idx="3">
                  <c:v>12.621359223300971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UČENICI REDOVITIH SREDNJIH ŠKOLA
PREMA RAZREDIMA I USPJEHU, </a:t>
            </a:r>
            <a:r>
              <a:rPr lang="hr-HR" sz="1000" b="1"/>
              <a:t>KRAJ ŠK. G. 2015./2016</a:t>
            </a:r>
            <a:r>
              <a:rPr lang="hr-HR" sz="1000"/>
              <a:t>.</a:t>
            </a:r>
          </a:p>
        </c:rich>
      </c:tx>
      <c:layout>
        <c:manualLayout>
          <c:xMode val="edge"/>
          <c:yMode val="edge"/>
          <c:x val="0.24863116829497436"/>
          <c:y val="3.33879325256262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48955397429253"/>
          <c:y val="0.23332235333047552"/>
          <c:w val="0.740183769163686"/>
          <c:h val="0.595249118215523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'1.3. i graf'!$Y$30</c:f>
              <c:strCache>
                <c:ptCount val="1"/>
                <c:pt idx="0">
                  <c:v>ukupno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333333"/>
              </a:solidFill>
              <a:prstDash val="solid"/>
            </a:ln>
          </c:spPr>
          <c:invertIfNegative val="0"/>
          <c:cat>
            <c:strRef>
              <c:f>'1.3. i graf'!$Z$29:$AD$29</c:f>
              <c:strCache>
                <c:ptCount val="5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</c:strCache>
            </c:strRef>
          </c:cat>
          <c:val>
            <c:numRef>
              <c:f>'1.3. i graf'!$Z$30:$AD$30</c:f>
              <c:numCache>
                <c:formatCode>#,##0</c:formatCode>
                <c:ptCount val="5"/>
                <c:pt idx="0">
                  <c:v>9331</c:v>
                </c:pt>
                <c:pt idx="1">
                  <c:v>9397</c:v>
                </c:pt>
                <c:pt idx="2">
                  <c:v>9611</c:v>
                </c:pt>
                <c:pt idx="3">
                  <c:v>8393</c:v>
                </c:pt>
                <c:pt idx="4">
                  <c:v>339</c:v>
                </c:pt>
              </c:numCache>
            </c:numRef>
          </c:val>
        </c:ser>
        <c:ser>
          <c:idx val="1"/>
          <c:order val="1"/>
          <c:tx>
            <c:strRef>
              <c:f>'1.3. i graf'!$Y$31</c:f>
              <c:strCache>
                <c:ptCount val="1"/>
                <c:pt idx="0">
                  <c:v>položili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333333"/>
              </a:solidFill>
              <a:prstDash val="solid"/>
            </a:ln>
          </c:spPr>
          <c:invertIfNegative val="0"/>
          <c:cat>
            <c:strRef>
              <c:f>'1.3. i graf'!$Z$29:$AD$29</c:f>
              <c:strCache>
                <c:ptCount val="5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</c:strCache>
            </c:strRef>
          </c:cat>
          <c:val>
            <c:numRef>
              <c:f>'1.3. i graf'!$Z$31:$AD$31</c:f>
              <c:numCache>
                <c:formatCode>#,##0</c:formatCode>
                <c:ptCount val="5"/>
                <c:pt idx="0">
                  <c:v>9016</c:v>
                </c:pt>
                <c:pt idx="1">
                  <c:v>9159</c:v>
                </c:pt>
                <c:pt idx="2">
                  <c:v>9464</c:v>
                </c:pt>
                <c:pt idx="3">
                  <c:v>8330</c:v>
                </c:pt>
                <c:pt idx="4">
                  <c:v>339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60"/>
        <c:axId val="116727808"/>
        <c:axId val="116729728"/>
      </c:barChart>
      <c:catAx>
        <c:axId val="116727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razred</a:t>
                </a:r>
              </a:p>
            </c:rich>
          </c:tx>
          <c:layout>
            <c:manualLayout>
              <c:xMode val="edge"/>
              <c:yMode val="edge"/>
              <c:x val="0.85738055087127596"/>
              <c:y val="0.851666666666666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11672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729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učenika</a:t>
                </a:r>
              </a:p>
            </c:rich>
          </c:tx>
          <c:layout>
            <c:manualLayout>
              <c:xMode val="edge"/>
              <c:yMode val="edge"/>
              <c:x val="3.2319654582426346E-2"/>
              <c:y val="0.431428805774278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1167278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9322672573303985"/>
          <c:y val="0.47260699862373939"/>
          <c:w val="0.10219923195706883"/>
          <c:h val="0.1289407305462175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+mn-lt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hr-HR" sz="1000" b="0"/>
              <a:t>STRUKTURA UPISANIH UČENIKA U REDOVITE SREDNJE ŠKOLE PREMA VRSTI ŠKOLE,</a:t>
            </a:r>
            <a:r>
              <a:rPr lang="hr-HR" sz="1000" b="0" baseline="0"/>
              <a:t> </a:t>
            </a:r>
            <a:r>
              <a:rPr lang="hr-HR" sz="1000" b="1" baseline="0"/>
              <a:t>POČETAK </a:t>
            </a:r>
            <a:r>
              <a:rPr lang="hr-HR" sz="1000" b="1"/>
              <a:t>ŠK. G. 2016./2017. </a:t>
            </a:r>
          </a:p>
        </c:rich>
      </c:tx>
      <c:layout>
        <c:manualLayout>
          <c:xMode val="edge"/>
          <c:yMode val="edge"/>
          <c:x val="0.12384894031361676"/>
          <c:y val="2.2075743572771155E-2"/>
        </c:manualLayout>
      </c:layout>
      <c:overlay val="0"/>
    </c:title>
    <c:autoTitleDeleted val="0"/>
    <c:view3D>
      <c:rotX val="30"/>
      <c:rotY val="2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143700078895644"/>
          <c:y val="0.27235713973485537"/>
          <c:w val="0.73242778322375868"/>
          <c:h val="0.48877147353236877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2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3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</c:spPr>
          </c:dPt>
          <c:dLbls>
            <c:dLbl>
              <c:idx val="0"/>
              <c:layout>
                <c:manualLayout>
                  <c:x val="-1.6823088646177292E-2"/>
                  <c:y val="2.570128228920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029252391838127E-2"/>
                  <c:y val="7.5613174615799292E-2"/>
                </c:manualLayout>
              </c:layout>
              <c:tx>
                <c:rich>
                  <a:bodyPr/>
                  <a:lstStyle/>
                  <a:p>
                    <a:r>
                      <a:rPr lang="hr-HR" sz="900"/>
                      <a:t>t</a:t>
                    </a:r>
                    <a:r>
                      <a:rPr lang="en-US" sz="900"/>
                      <a:t>ehničke i </a:t>
                    </a:r>
                    <a:endParaRPr lang="hr-HR" sz="900"/>
                  </a:p>
                  <a:p>
                    <a:r>
                      <a:rPr lang="en-US" sz="900"/>
                      <a:t>srodne škole
43,</a:t>
                    </a:r>
                    <a:r>
                      <a:rPr lang="hr-HR" sz="900"/>
                      <a:t>5</a:t>
                    </a:r>
                    <a:r>
                      <a:rPr lang="en-US" sz="900"/>
                      <a:t>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4.1111589145738835E-2"/>
                  <c:y val="1.585146341615721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3.6969268963353348E-2"/>
                  <c:y val="1.2656973004702164E-2"/>
                </c:manualLayout>
              </c:layout>
              <c:tx>
                <c:rich>
                  <a:bodyPr/>
                  <a:lstStyle/>
                  <a:p>
                    <a:r>
                      <a:rPr lang="hr-HR" sz="900"/>
                      <a:t>s</a:t>
                    </a:r>
                    <a:r>
                      <a:rPr lang="en-US" sz="900"/>
                      <a:t>rednje umjetničke </a:t>
                    </a:r>
                    <a:endParaRPr lang="hr-HR" sz="900"/>
                  </a:p>
                  <a:p>
                    <a:r>
                      <a:rPr lang="en-US" sz="900"/>
                      <a:t>škole
4,</a:t>
                    </a:r>
                    <a:r>
                      <a:rPr lang="hr-HR" sz="900"/>
                      <a:t>1</a:t>
                    </a:r>
                    <a:r>
                      <a:rPr lang="en-US" sz="900"/>
                      <a:t>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900"/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'2.1. i graf'!$T$34:$T$37</c:f>
              <c:strCache>
                <c:ptCount val="4"/>
                <c:pt idx="0">
                  <c:v>gimnazije</c:v>
                </c:pt>
                <c:pt idx="1">
                  <c:v>tehničke i srodne škole</c:v>
                </c:pt>
                <c:pt idx="2">
                  <c:v>industrijske i obrtničke škole</c:v>
                </c:pt>
                <c:pt idx="3">
                  <c:v>srednje umjetničke škole-ukupno</c:v>
                </c:pt>
              </c:strCache>
            </c:strRef>
          </c:cat>
          <c:val>
            <c:numRef>
              <c:f>'2.1. i graf'!$U$34:$U$37</c:f>
              <c:numCache>
                <c:formatCode>0.0</c:formatCode>
                <c:ptCount val="4"/>
                <c:pt idx="0">
                  <c:v>40.6</c:v>
                </c:pt>
                <c:pt idx="1">
                  <c:v>43.3</c:v>
                </c:pt>
                <c:pt idx="2">
                  <c:v>11.8</c:v>
                </c:pt>
                <c:pt idx="3">
                  <c:v>4.2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zero"/>
    <c:showDLblsOverMax val="0"/>
  </c:chart>
  <c:spPr>
    <a:ln>
      <a:noFill/>
    </a:ln>
  </c:sp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hr-HR" sz="1000" b="0"/>
              <a:t>UČENICI</a:t>
            </a:r>
            <a:r>
              <a:rPr lang="hr-HR" sz="1000" b="0" baseline="0"/>
              <a:t> REDOVITIH SREDNJIH ŠKOLA</a:t>
            </a:r>
          </a:p>
          <a:p>
            <a:pPr>
              <a:defRPr sz="1000" b="0"/>
            </a:pPr>
            <a:r>
              <a:rPr lang="hr-HR" sz="1000" b="0" baseline="0"/>
              <a:t>OD 2011./2012. DO 2015./2016.</a:t>
            </a:r>
            <a:endParaRPr lang="en-US" sz="1000" b="0"/>
          </a:p>
        </c:rich>
      </c:tx>
      <c:layout>
        <c:manualLayout>
          <c:xMode val="edge"/>
          <c:yMode val="edge"/>
          <c:x val="0.32316162769730122"/>
          <c:y val="2.4060138980456346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366211857105649"/>
          <c:y val="0.20560185185185184"/>
          <c:w val="0.85580353028390532"/>
          <c:h val="0.6530835316326890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'2.2 i graf'!$AB$41</c:f>
              <c:strCache>
                <c:ptCount val="1"/>
                <c:pt idx="0">
                  <c:v>Broj učenika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'2.2 i graf'!$AD$40:$AH$40</c:f>
              <c:strCache>
                <c:ptCount val="5"/>
                <c:pt idx="0">
                  <c:v>2011./12.</c:v>
                </c:pt>
                <c:pt idx="1">
                  <c:v>2012./13.</c:v>
                </c:pt>
                <c:pt idx="2">
                  <c:v>2013./14.</c:v>
                </c:pt>
                <c:pt idx="3">
                  <c:v>2014./15.</c:v>
                </c:pt>
                <c:pt idx="4">
                  <c:v>2015./16.</c:v>
                </c:pt>
              </c:strCache>
            </c:strRef>
          </c:cat>
          <c:val>
            <c:numRef>
              <c:f>'2.2 i graf'!$AD$41:$AH$41</c:f>
              <c:numCache>
                <c:formatCode>#,##0</c:formatCode>
                <c:ptCount val="5"/>
                <c:pt idx="0">
                  <c:v>39002</c:v>
                </c:pt>
                <c:pt idx="1">
                  <c:v>39634</c:v>
                </c:pt>
                <c:pt idx="2">
                  <c:v>39360</c:v>
                </c:pt>
                <c:pt idx="3">
                  <c:v>38650</c:v>
                </c:pt>
                <c:pt idx="4">
                  <c:v>37071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6875648"/>
        <c:axId val="116746112"/>
        <c:axId val="0"/>
      </c:bar3DChart>
      <c:catAx>
        <c:axId val="116875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en-US" sz="900" b="0"/>
                  <a:t>k</a:t>
                </a:r>
                <a:r>
                  <a:rPr lang="hr-HR" sz="900" b="0"/>
                  <a:t>raj šk. g.</a:t>
                </a:r>
                <a:endParaRPr lang="en-US" sz="900" b="0"/>
              </a:p>
            </c:rich>
          </c:tx>
          <c:layout>
            <c:manualLayout>
              <c:xMode val="edge"/>
              <c:yMode val="edge"/>
              <c:x val="0.88055879465448494"/>
              <c:y val="0.86331073506294098"/>
            </c:manualLayout>
          </c:layout>
          <c:overlay val="0"/>
        </c:title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16746112"/>
        <c:crosses val="autoZero"/>
        <c:auto val="1"/>
        <c:lblAlgn val="ctr"/>
        <c:lblOffset val="100"/>
        <c:noMultiLvlLbl val="0"/>
      </c:catAx>
      <c:valAx>
        <c:axId val="116746112"/>
        <c:scaling>
          <c:orientation val="minMax"/>
          <c:max val="500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hr-HR" sz="900" b="0"/>
                  <a:t>broj</a:t>
                </a:r>
                <a:r>
                  <a:rPr lang="hr-HR" sz="900" b="0" baseline="0"/>
                  <a:t> učenika</a:t>
                </a:r>
                <a:endParaRPr lang="hr-HR" sz="900" b="0"/>
              </a:p>
            </c:rich>
          </c:tx>
          <c:layout>
            <c:manualLayout>
              <c:xMode val="edge"/>
              <c:yMode val="edge"/>
              <c:x val="5.76446074011741E-3"/>
              <c:y val="0.38054677770957579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16875648"/>
        <c:crosses val="autoZero"/>
        <c:crossBetween val="between"/>
        <c:majorUnit val="10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hr-HR" sz="1000" b="0"/>
              <a:t>UČENICI REDOVITIH SREDNJIH ŠKOLA KOJI SU ZAVRŠILI ŠKOLOVANJE
PREMA VRSTI ŠKOLE OD 2011./2012. DO 2015./2016. ŠK. G.</a:t>
            </a:r>
          </a:p>
        </c:rich>
      </c:tx>
      <c:layout>
        <c:manualLayout>
          <c:xMode val="edge"/>
          <c:yMode val="edge"/>
          <c:x val="0.20073946544463292"/>
          <c:y val="1.169590643274853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954806694179305"/>
          <c:y val="0.21602339181286551"/>
          <c:w val="0.80243056434665927"/>
          <c:h val="0.61476293533483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'3.'!$P$31</c:f>
              <c:strCache>
                <c:ptCount val="1"/>
                <c:pt idx="0">
                  <c:v>gimnazije</c:v>
                </c:pt>
              </c:strCache>
            </c:strRef>
          </c:tx>
          <c:invertIfNegative val="0"/>
          <c:cat>
            <c:strRef>
              <c:f>'3.'!$Q$30:$U$30</c:f>
              <c:strCache>
                <c:ptCount val="5"/>
                <c:pt idx="0">
                  <c:v>2011./2012.</c:v>
                </c:pt>
                <c:pt idx="1">
                  <c:v>2012./2013.</c:v>
                </c:pt>
                <c:pt idx="2">
                  <c:v>2013./2014.</c:v>
                </c:pt>
                <c:pt idx="3">
                  <c:v>2014./2015.</c:v>
                </c:pt>
                <c:pt idx="4">
                  <c:v>2015./2016.</c:v>
                </c:pt>
              </c:strCache>
            </c:strRef>
          </c:cat>
          <c:val>
            <c:numRef>
              <c:f>'3.'!$Q$31:$U$31</c:f>
              <c:numCache>
                <c:formatCode>#,##0</c:formatCode>
                <c:ptCount val="5"/>
                <c:pt idx="0">
                  <c:v>3589</c:v>
                </c:pt>
                <c:pt idx="1">
                  <c:v>3708</c:v>
                </c:pt>
                <c:pt idx="2">
                  <c:v>3881</c:v>
                </c:pt>
                <c:pt idx="3">
                  <c:v>4002</c:v>
                </c:pt>
                <c:pt idx="4">
                  <c:v>3872</c:v>
                </c:pt>
              </c:numCache>
            </c:numRef>
          </c:val>
        </c:ser>
        <c:ser>
          <c:idx val="1"/>
          <c:order val="1"/>
          <c:tx>
            <c:strRef>
              <c:f>'3.'!$P$32</c:f>
              <c:strCache>
                <c:ptCount val="1"/>
                <c:pt idx="0">
                  <c:v>tehničke i srodne</c:v>
                </c:pt>
              </c:strCache>
            </c:strRef>
          </c:tx>
          <c:invertIfNegative val="0"/>
          <c:cat>
            <c:strRef>
              <c:f>'3.'!$Q$30:$U$30</c:f>
              <c:strCache>
                <c:ptCount val="5"/>
                <c:pt idx="0">
                  <c:v>2011./2012.</c:v>
                </c:pt>
                <c:pt idx="1">
                  <c:v>2012./2013.</c:v>
                </c:pt>
                <c:pt idx="2">
                  <c:v>2013./2014.</c:v>
                </c:pt>
                <c:pt idx="3">
                  <c:v>2014./2015.</c:v>
                </c:pt>
                <c:pt idx="4">
                  <c:v>2015./2016.</c:v>
                </c:pt>
              </c:strCache>
            </c:strRef>
          </c:cat>
          <c:val>
            <c:numRef>
              <c:f>'3.'!$Q$32:$U$32</c:f>
              <c:numCache>
                <c:formatCode>#,##0</c:formatCode>
                <c:ptCount val="5"/>
                <c:pt idx="0">
                  <c:v>3667</c:v>
                </c:pt>
                <c:pt idx="1">
                  <c:v>3973</c:v>
                </c:pt>
                <c:pt idx="2">
                  <c:v>3521</c:v>
                </c:pt>
                <c:pt idx="3">
                  <c:v>4195</c:v>
                </c:pt>
                <c:pt idx="4">
                  <c:v>4143</c:v>
                </c:pt>
              </c:numCache>
            </c:numRef>
          </c:val>
        </c:ser>
        <c:ser>
          <c:idx val="2"/>
          <c:order val="2"/>
          <c:tx>
            <c:strRef>
              <c:f>'3.'!$P$33</c:f>
              <c:strCache>
                <c:ptCount val="1"/>
                <c:pt idx="0">
                  <c:v>industrijske i obrtničke</c:v>
                </c:pt>
              </c:strCache>
            </c:strRef>
          </c:tx>
          <c:invertIfNegative val="0"/>
          <c:cat>
            <c:strRef>
              <c:f>'3.'!$Q$30:$U$30</c:f>
              <c:strCache>
                <c:ptCount val="5"/>
                <c:pt idx="0">
                  <c:v>2011./2012.</c:v>
                </c:pt>
                <c:pt idx="1">
                  <c:v>2012./2013.</c:v>
                </c:pt>
                <c:pt idx="2">
                  <c:v>2013./2014.</c:v>
                </c:pt>
                <c:pt idx="3">
                  <c:v>2014./2015.</c:v>
                </c:pt>
                <c:pt idx="4">
                  <c:v>2015./2016.</c:v>
                </c:pt>
              </c:strCache>
            </c:strRef>
          </c:cat>
          <c:val>
            <c:numRef>
              <c:f>'3.'!$Q$33:$U$33</c:f>
              <c:numCache>
                <c:formatCode>#,##0</c:formatCode>
                <c:ptCount val="5"/>
                <c:pt idx="0">
                  <c:v>1406</c:v>
                </c:pt>
                <c:pt idx="1">
                  <c:v>1353</c:v>
                </c:pt>
                <c:pt idx="2">
                  <c:v>1448</c:v>
                </c:pt>
                <c:pt idx="3">
                  <c:v>1370</c:v>
                </c:pt>
                <c:pt idx="4">
                  <c:v>1331</c:v>
                </c:pt>
              </c:numCache>
            </c:numRef>
          </c:val>
        </c:ser>
        <c:ser>
          <c:idx val="3"/>
          <c:order val="3"/>
          <c:tx>
            <c:strRef>
              <c:f>'3.'!$P$34</c:f>
              <c:strCache>
                <c:ptCount val="1"/>
                <c:pt idx="0">
                  <c:v>srednje umjetničke </c:v>
                </c:pt>
              </c:strCache>
            </c:strRef>
          </c:tx>
          <c:invertIfNegative val="0"/>
          <c:cat>
            <c:strRef>
              <c:f>'3.'!$Q$30:$U$30</c:f>
              <c:strCache>
                <c:ptCount val="5"/>
                <c:pt idx="0">
                  <c:v>2011./2012.</c:v>
                </c:pt>
                <c:pt idx="1">
                  <c:v>2012./2013.</c:v>
                </c:pt>
                <c:pt idx="2">
                  <c:v>2013./2014.</c:v>
                </c:pt>
                <c:pt idx="3">
                  <c:v>2014./2015.</c:v>
                </c:pt>
                <c:pt idx="4">
                  <c:v>2015./2016.</c:v>
                </c:pt>
              </c:strCache>
            </c:strRef>
          </c:cat>
          <c:val>
            <c:numRef>
              <c:f>'3.'!$Q$34:$U$34</c:f>
              <c:numCache>
                <c:formatCode>#,##0</c:formatCode>
                <c:ptCount val="5"/>
                <c:pt idx="0">
                  <c:v>281</c:v>
                </c:pt>
                <c:pt idx="1">
                  <c:v>329</c:v>
                </c:pt>
                <c:pt idx="2">
                  <c:v>307</c:v>
                </c:pt>
                <c:pt idx="3">
                  <c:v>317</c:v>
                </c:pt>
                <c:pt idx="4">
                  <c:v>322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022720"/>
        <c:axId val="117024640"/>
      </c:barChart>
      <c:catAx>
        <c:axId val="117022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r-HR" sz="900" b="0"/>
                  <a:t>kraj</a:t>
                </a:r>
                <a:r>
                  <a:rPr lang="hr-HR" sz="900" b="0" baseline="0"/>
                  <a:t> šk. g.</a:t>
                </a:r>
                <a:endParaRPr lang="hr-HR" sz="900" b="0"/>
              </a:p>
            </c:rich>
          </c:tx>
          <c:layout>
            <c:manualLayout>
              <c:xMode val="edge"/>
              <c:yMode val="edge"/>
              <c:x val="0.89477192360601232"/>
              <c:y val="0.8471538426117788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117024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024640"/>
        <c:scaling>
          <c:orientation val="minMax"/>
          <c:max val="50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hr-HR" sz="900" b="0"/>
                  <a:t>broj učenika</a:t>
                </a:r>
              </a:p>
            </c:rich>
          </c:tx>
          <c:layout>
            <c:manualLayout>
              <c:xMode val="edge"/>
              <c:yMode val="edge"/>
              <c:x val="3.0010718113612004E-2"/>
              <c:y val="0.1179757793433715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117022720"/>
        <c:crosses val="autoZero"/>
        <c:crossBetween val="between"/>
        <c:majorUnit val="1000"/>
      </c:valAx>
    </c:plotArea>
    <c:legend>
      <c:legendPos val="r"/>
      <c:layout>
        <c:manualLayout>
          <c:xMode val="edge"/>
          <c:yMode val="edge"/>
          <c:x val="0.1359872057793419"/>
          <c:y val="0.9286733895105217"/>
          <c:w val="0.67966124009418438"/>
          <c:h val="6.8227962732728589E-2"/>
        </c:manualLayout>
      </c:layout>
      <c:overlay val="0"/>
      <c:txPr>
        <a:bodyPr/>
        <a:lstStyle/>
        <a:p>
          <a:pPr>
            <a:defRPr sz="900"/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0</xdr:row>
      <xdr:rowOff>38100</xdr:rowOff>
    </xdr:from>
    <xdr:to>
      <xdr:col>6</xdr:col>
      <xdr:colOff>733425</xdr:colOff>
      <xdr:row>13</xdr:row>
      <xdr:rowOff>38099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47626</xdr:colOff>
      <xdr:row>30</xdr:row>
      <xdr:rowOff>9526</xdr:rowOff>
    </xdr:from>
    <xdr:to>
      <xdr:col>17</xdr:col>
      <xdr:colOff>180976</xdr:colOff>
      <xdr:row>46</xdr:row>
      <xdr:rowOff>9526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771525</xdr:colOff>
      <xdr:row>34</xdr:row>
      <xdr:rowOff>19051</xdr:rowOff>
    </xdr:from>
    <xdr:to>
      <xdr:col>12</xdr:col>
      <xdr:colOff>76198</xdr:colOff>
      <xdr:row>47</xdr:row>
      <xdr:rowOff>104775</xdr:rowOff>
    </xdr:to>
    <xdr:graphicFrame macro="">
      <xdr:nvGraphicFramePr>
        <xdr:cNvPr id="3078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552450</xdr:colOff>
      <xdr:row>28</xdr:row>
      <xdr:rowOff>42861</xdr:rowOff>
    </xdr:from>
    <xdr:to>
      <xdr:col>20</xdr:col>
      <xdr:colOff>47625</xdr:colOff>
      <xdr:row>44</xdr:row>
      <xdr:rowOff>161925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30</xdr:row>
      <xdr:rowOff>0</xdr:rowOff>
    </xdr:from>
    <xdr:to>
      <xdr:col>11</xdr:col>
      <xdr:colOff>47625</xdr:colOff>
      <xdr:row>45</xdr:row>
      <xdr:rowOff>180975</xdr:rowOff>
    </xdr:to>
    <xdr:graphicFrame macro="">
      <xdr:nvGraphicFramePr>
        <xdr:cNvPr id="6146" name="Chart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showGridLines="0" tabSelected="1" workbookViewId="0">
      <selection activeCell="J3" sqref="J3"/>
    </sheetView>
  </sheetViews>
  <sheetFormatPr defaultColWidth="9.77734375" defaultRowHeight="15" x14ac:dyDescent="0.25"/>
  <cols>
    <col min="1" max="2" width="2.33203125" style="1" customWidth="1"/>
    <col min="3" max="3" width="17.109375" style="1" customWidth="1"/>
    <col min="4" max="4" width="9.5546875" style="1" customWidth="1"/>
    <col min="5" max="5" width="9.88671875" style="1" customWidth="1"/>
    <col min="6" max="6" width="10.5546875" style="1" customWidth="1"/>
    <col min="7" max="7" width="10.44140625" style="1" customWidth="1"/>
    <col min="8" max="8" width="9.109375" style="1" customWidth="1"/>
    <col min="9" max="9" width="9.77734375" style="1"/>
    <col min="10" max="10" width="16.5546875" style="1" customWidth="1"/>
    <col min="11" max="12" width="9.77734375" style="1"/>
    <col min="13" max="13" width="7.77734375" style="1" customWidth="1"/>
    <col min="14" max="16384" width="9.77734375" style="1"/>
  </cols>
  <sheetData>
    <row r="1" spans="1:8" ht="23.25" customHeight="1" x14ac:dyDescent="0.35">
      <c r="A1" s="169" t="s">
        <v>76</v>
      </c>
      <c r="B1" s="169"/>
      <c r="C1" s="169"/>
      <c r="D1" s="169"/>
      <c r="E1" s="169"/>
      <c r="F1" s="169"/>
      <c r="G1" s="169"/>
      <c r="H1" s="169"/>
    </row>
    <row r="2" spans="1:8" ht="18.75" customHeight="1" x14ac:dyDescent="0.3">
      <c r="A2" s="173" t="s">
        <v>82</v>
      </c>
      <c r="B2" s="173"/>
      <c r="C2" s="173"/>
      <c r="D2" s="173"/>
      <c r="E2" s="173"/>
      <c r="F2" s="173"/>
      <c r="G2" s="173"/>
      <c r="H2" s="173"/>
    </row>
    <row r="3" spans="1:8" ht="30.75" customHeight="1" x14ac:dyDescent="0.25">
      <c r="A3" s="88"/>
      <c r="B3" s="88"/>
      <c r="C3" s="88"/>
      <c r="D3" s="88"/>
      <c r="E3" s="88"/>
      <c r="F3" s="88"/>
      <c r="G3" s="88"/>
      <c r="H3" s="88"/>
    </row>
    <row r="4" spans="1:8" ht="27.75" customHeight="1" thickBot="1" x14ac:dyDescent="0.3">
      <c r="A4" s="174" t="s">
        <v>83</v>
      </c>
      <c r="B4" s="174"/>
      <c r="C4" s="174"/>
      <c r="D4" s="174"/>
      <c r="E4" s="174"/>
      <c r="F4" s="174"/>
      <c r="G4" s="174"/>
      <c r="H4" s="174"/>
    </row>
    <row r="5" spans="1:8" ht="18" customHeight="1" x14ac:dyDescent="0.25">
      <c r="C5" s="35"/>
      <c r="D5" s="175" t="s">
        <v>4</v>
      </c>
      <c r="E5" s="177" t="s">
        <v>51</v>
      </c>
      <c r="F5" s="179" t="s">
        <v>5</v>
      </c>
      <c r="G5" s="180"/>
      <c r="H5" s="181" t="s">
        <v>3</v>
      </c>
    </row>
    <row r="6" spans="1:8" ht="15" customHeight="1" x14ac:dyDescent="0.25">
      <c r="C6" s="3"/>
      <c r="D6" s="176"/>
      <c r="E6" s="178"/>
      <c r="F6" s="97" t="s">
        <v>1</v>
      </c>
      <c r="G6" s="98" t="s">
        <v>6</v>
      </c>
      <c r="H6" s="179"/>
    </row>
    <row r="7" spans="1:8" ht="27" customHeight="1" x14ac:dyDescent="0.25">
      <c r="A7" s="4" t="s">
        <v>84</v>
      </c>
      <c r="B7" s="5"/>
      <c r="C7" s="5"/>
      <c r="D7" s="5"/>
      <c r="E7" s="5"/>
      <c r="F7" s="5"/>
      <c r="G7" s="5"/>
    </row>
    <row r="8" spans="1:8" ht="18.75" customHeight="1" x14ac:dyDescent="0.25">
      <c r="C8" s="6" t="s">
        <v>57</v>
      </c>
      <c r="D8" s="107">
        <f>SUM(D13+D18)</f>
        <v>108</v>
      </c>
      <c r="E8" s="107">
        <f>SUM(E13+E18)</f>
        <v>1545</v>
      </c>
      <c r="F8" s="107">
        <f>SUM(F13+F18)</f>
        <v>40250</v>
      </c>
      <c r="G8" s="107">
        <f>SUM(G13+G18)</f>
        <v>20271</v>
      </c>
      <c r="H8" s="108">
        <f>SUM(H13+H18)</f>
        <v>4404</v>
      </c>
    </row>
    <row r="9" spans="1:8" ht="15" customHeight="1" x14ac:dyDescent="0.25">
      <c r="C9" s="6" t="s">
        <v>58</v>
      </c>
      <c r="D9" s="107">
        <v>110</v>
      </c>
      <c r="E9" s="107">
        <v>1555</v>
      </c>
      <c r="F9" s="107">
        <v>39981</v>
      </c>
      <c r="G9" s="107">
        <v>20337</v>
      </c>
      <c r="H9" s="109">
        <v>4432</v>
      </c>
    </row>
    <row r="10" spans="1:8" ht="15" customHeight="1" x14ac:dyDescent="0.25">
      <c r="C10" s="6" t="s">
        <v>65</v>
      </c>
      <c r="D10" s="107">
        <v>112</v>
      </c>
      <c r="E10" s="107">
        <v>1570</v>
      </c>
      <c r="F10" s="107">
        <v>39243</v>
      </c>
      <c r="G10" s="107">
        <v>19956</v>
      </c>
      <c r="H10" s="109">
        <v>4510</v>
      </c>
    </row>
    <row r="11" spans="1:8" ht="15" customHeight="1" x14ac:dyDescent="0.25">
      <c r="C11" s="6" t="s">
        <v>69</v>
      </c>
      <c r="D11" s="107">
        <v>108</v>
      </c>
      <c r="E11" s="107">
        <v>1564</v>
      </c>
      <c r="F11" s="107">
        <v>37652</v>
      </c>
      <c r="G11" s="107">
        <v>19196</v>
      </c>
      <c r="H11" s="109">
        <v>4510</v>
      </c>
    </row>
    <row r="12" spans="1:8" ht="19.5" customHeight="1" x14ac:dyDescent="0.25">
      <c r="B12" s="23" t="s">
        <v>8</v>
      </c>
      <c r="C12" s="23"/>
      <c r="D12" s="110"/>
      <c r="E12" s="110"/>
      <c r="F12" s="110"/>
      <c r="G12" s="110"/>
      <c r="H12" s="110"/>
    </row>
    <row r="13" spans="1:8" ht="18.75" customHeight="1" x14ac:dyDescent="0.25">
      <c r="C13" s="6" t="s">
        <v>57</v>
      </c>
      <c r="D13" s="107">
        <v>103</v>
      </c>
      <c r="E13" s="107">
        <v>1463</v>
      </c>
      <c r="F13" s="107">
        <v>39634</v>
      </c>
      <c r="G13" s="107">
        <v>19997</v>
      </c>
      <c r="H13" s="111">
        <v>4292</v>
      </c>
    </row>
    <row r="14" spans="1:8" ht="15" customHeight="1" x14ac:dyDescent="0.25">
      <c r="C14" s="6" t="s">
        <v>58</v>
      </c>
      <c r="D14" s="107">
        <v>105</v>
      </c>
      <c r="E14" s="107">
        <v>1473</v>
      </c>
      <c r="F14" s="107">
        <v>39360</v>
      </c>
      <c r="G14" s="107">
        <v>20049</v>
      </c>
      <c r="H14" s="111">
        <v>4318</v>
      </c>
    </row>
    <row r="15" spans="1:8" ht="15" customHeight="1" x14ac:dyDescent="0.25">
      <c r="C15" s="6" t="s">
        <v>64</v>
      </c>
      <c r="D15" s="107">
        <v>107</v>
      </c>
      <c r="E15" s="107">
        <v>1492</v>
      </c>
      <c r="F15" s="107">
        <v>38650</v>
      </c>
      <c r="G15" s="107">
        <v>19674</v>
      </c>
      <c r="H15" s="111">
        <v>4403</v>
      </c>
    </row>
    <row r="16" spans="1:8" ht="15" customHeight="1" x14ac:dyDescent="0.25">
      <c r="C16" s="6" t="s">
        <v>69</v>
      </c>
      <c r="D16" s="107">
        <v>103</v>
      </c>
      <c r="E16" s="107">
        <v>1481</v>
      </c>
      <c r="F16" s="107">
        <v>37071</v>
      </c>
      <c r="G16" s="107">
        <v>18924</v>
      </c>
      <c r="H16" s="111">
        <v>4397</v>
      </c>
    </row>
    <row r="17" spans="1:13" ht="19.5" customHeight="1" x14ac:dyDescent="0.25">
      <c r="B17" s="101" t="s">
        <v>11</v>
      </c>
      <c r="C17" s="101"/>
      <c r="D17" s="112"/>
      <c r="E17" s="112"/>
      <c r="F17" s="112"/>
      <c r="G17" s="112"/>
      <c r="H17" s="112"/>
    </row>
    <row r="18" spans="1:13" ht="18.75" customHeight="1" x14ac:dyDescent="0.25">
      <c r="C18" s="6" t="s">
        <v>57</v>
      </c>
      <c r="D18" s="107">
        <v>5</v>
      </c>
      <c r="E18" s="107">
        <v>82</v>
      </c>
      <c r="F18" s="107">
        <v>616</v>
      </c>
      <c r="G18" s="107">
        <v>274</v>
      </c>
      <c r="H18" s="111">
        <v>112</v>
      </c>
    </row>
    <row r="19" spans="1:13" ht="15" customHeight="1" x14ac:dyDescent="0.25">
      <c r="C19" s="6" t="s">
        <v>58</v>
      </c>
      <c r="D19" s="107">
        <v>5</v>
      </c>
      <c r="E19" s="107">
        <v>82</v>
      </c>
      <c r="F19" s="107">
        <v>621</v>
      </c>
      <c r="G19" s="107">
        <v>288</v>
      </c>
      <c r="H19" s="111">
        <v>114</v>
      </c>
    </row>
    <row r="20" spans="1:13" ht="15" customHeight="1" x14ac:dyDescent="0.25">
      <c r="C20" s="6" t="s">
        <v>64</v>
      </c>
      <c r="D20" s="107">
        <v>5</v>
      </c>
      <c r="E20" s="107">
        <v>78</v>
      </c>
      <c r="F20" s="107">
        <v>593</v>
      </c>
      <c r="G20" s="107">
        <v>282</v>
      </c>
      <c r="H20" s="111">
        <v>107</v>
      </c>
    </row>
    <row r="21" spans="1:13" ht="15" customHeight="1" x14ac:dyDescent="0.25">
      <c r="C21" s="6" t="s">
        <v>69</v>
      </c>
      <c r="D21" s="107">
        <v>5</v>
      </c>
      <c r="E21" s="107">
        <v>83</v>
      </c>
      <c r="F21" s="107">
        <v>581</v>
      </c>
      <c r="G21" s="107">
        <v>272</v>
      </c>
      <c r="H21" s="111">
        <v>113</v>
      </c>
    </row>
    <row r="22" spans="1:13" ht="27" customHeight="1" x14ac:dyDescent="0.25">
      <c r="A22" s="96" t="s">
        <v>85</v>
      </c>
      <c r="B22" s="9"/>
      <c r="C22" s="9"/>
      <c r="D22" s="113"/>
      <c r="E22" s="113"/>
      <c r="F22" s="113"/>
      <c r="G22" s="113"/>
      <c r="H22" s="114"/>
    </row>
    <row r="23" spans="1:13" ht="19.5" customHeight="1" x14ac:dyDescent="0.25">
      <c r="B23" s="23" t="s">
        <v>77</v>
      </c>
      <c r="C23" s="23"/>
      <c r="D23" s="110"/>
      <c r="E23" s="110"/>
      <c r="F23" s="110"/>
      <c r="G23" s="110"/>
      <c r="H23" s="110"/>
    </row>
    <row r="24" spans="1:13" ht="18.75" customHeight="1" x14ac:dyDescent="0.25">
      <c r="C24" s="6" t="s">
        <v>57</v>
      </c>
      <c r="D24" s="107">
        <v>11</v>
      </c>
      <c r="E24" s="107">
        <v>87</v>
      </c>
      <c r="F24" s="107">
        <v>2221</v>
      </c>
      <c r="G24" s="107">
        <v>1204</v>
      </c>
      <c r="H24" s="111">
        <v>371</v>
      </c>
      <c r="K24" s="87"/>
      <c r="L24" s="170"/>
      <c r="M24" s="170"/>
    </row>
    <row r="25" spans="1:13" ht="15" customHeight="1" x14ac:dyDescent="0.25">
      <c r="C25" s="6" t="s">
        <v>58</v>
      </c>
      <c r="D25" s="107">
        <v>11</v>
      </c>
      <c r="E25" s="107">
        <v>84</v>
      </c>
      <c r="F25" s="107">
        <v>2191</v>
      </c>
      <c r="G25" s="107">
        <v>952</v>
      </c>
      <c r="H25" s="111">
        <v>300</v>
      </c>
      <c r="K25" s="87"/>
      <c r="L25" s="171"/>
      <c r="M25" s="172"/>
    </row>
    <row r="26" spans="1:13" x14ac:dyDescent="0.25">
      <c r="C26" s="87" t="s">
        <v>64</v>
      </c>
      <c r="D26" s="115">
        <v>12</v>
      </c>
      <c r="E26" s="114">
        <v>88</v>
      </c>
      <c r="F26" s="116">
        <v>1970</v>
      </c>
      <c r="G26" s="117">
        <v>858</v>
      </c>
      <c r="H26" s="118">
        <v>416</v>
      </c>
      <c r="L26" s="171"/>
      <c r="M26" s="172"/>
    </row>
    <row r="27" spans="1:13" x14ac:dyDescent="0.25">
      <c r="C27" s="87" t="s">
        <v>69</v>
      </c>
      <c r="D27" s="115">
        <v>12</v>
      </c>
      <c r="E27" s="115">
        <v>132</v>
      </c>
      <c r="F27" s="116">
        <v>2027</v>
      </c>
      <c r="G27" s="116">
        <v>1002</v>
      </c>
      <c r="H27" s="117">
        <v>321</v>
      </c>
      <c r="K27" s="10"/>
      <c r="L27" s="10"/>
    </row>
    <row r="28" spans="1:13" ht="24.75" customHeight="1" x14ac:dyDescent="0.25">
      <c r="A28" s="41" t="s">
        <v>78</v>
      </c>
      <c r="K28" s="10"/>
      <c r="L28" s="10"/>
    </row>
    <row r="29" spans="1:13" x14ac:dyDescent="0.25">
      <c r="K29" s="10"/>
      <c r="L29" s="10"/>
    </row>
    <row r="30" spans="1:13" x14ac:dyDescent="0.25">
      <c r="K30" s="10"/>
      <c r="L30" s="10"/>
    </row>
    <row r="31" spans="1:13" x14ac:dyDescent="0.25">
      <c r="L31" s="10"/>
    </row>
  </sheetData>
  <mergeCells count="10">
    <mergeCell ref="A1:H1"/>
    <mergeCell ref="L24:M24"/>
    <mergeCell ref="L25:L26"/>
    <mergeCell ref="M25:M26"/>
    <mergeCell ref="A2:H2"/>
    <mergeCell ref="A4:H4"/>
    <mergeCell ref="D5:D6"/>
    <mergeCell ref="E5:E6"/>
    <mergeCell ref="F5:G5"/>
    <mergeCell ref="H5: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R33"/>
  <sheetViews>
    <sheetView showGridLines="0" workbookViewId="0">
      <selection activeCell="V20" sqref="V20"/>
    </sheetView>
  </sheetViews>
  <sheetFormatPr defaultColWidth="9.77734375" defaultRowHeight="15" x14ac:dyDescent="0.25"/>
  <cols>
    <col min="1" max="2" width="1.33203125" style="1" customWidth="1"/>
    <col min="3" max="3" width="2.33203125" style="1" customWidth="1"/>
    <col min="4" max="4" width="2.44140625" style="1" customWidth="1"/>
    <col min="5" max="5" width="28.6640625" style="1" customWidth="1"/>
    <col min="6" max="6" width="4.88671875" style="1" customWidth="1"/>
    <col min="7" max="7" width="0.88671875" style="1" customWidth="1"/>
    <col min="8" max="8" width="6.33203125" style="1" customWidth="1"/>
    <col min="9" max="9" width="0.88671875" style="1" customWidth="1"/>
    <col min="10" max="10" width="6.33203125" style="1" customWidth="1"/>
    <col min="11" max="11" width="0.88671875" style="1" customWidth="1"/>
    <col min="12" max="12" width="6.33203125" style="1" customWidth="1"/>
    <col min="13" max="13" width="0.88671875" style="1" customWidth="1"/>
    <col min="14" max="14" width="6.33203125" style="1" customWidth="1"/>
    <col min="15" max="15" width="0.88671875" style="1" customWidth="1"/>
    <col min="16" max="16" width="6.6640625" style="1" customWidth="1"/>
    <col min="17" max="17" width="0.88671875" style="1" customWidth="1"/>
    <col min="18" max="16384" width="9.77734375" style="1"/>
  </cols>
  <sheetData>
    <row r="1" spans="1:18" ht="14.25" customHeight="1" x14ac:dyDescent="0.25">
      <c r="A1" s="11" t="s">
        <v>79</v>
      </c>
      <c r="B1" s="11"/>
      <c r="C1" s="11"/>
      <c r="Q1" s="12"/>
    </row>
    <row r="2" spans="1:18" ht="27.75" customHeight="1" thickBot="1" x14ac:dyDescent="0.3">
      <c r="A2" s="99"/>
      <c r="B2" s="11"/>
      <c r="C2" s="102" t="s">
        <v>86</v>
      </c>
      <c r="Q2" s="12"/>
    </row>
    <row r="3" spans="1:18" ht="31.5" customHeight="1" x14ac:dyDescent="0.25">
      <c r="A3" s="13"/>
      <c r="B3" s="13"/>
      <c r="C3" s="13"/>
      <c r="D3" s="2"/>
      <c r="E3" s="2"/>
      <c r="F3" s="182" t="s">
        <v>4</v>
      </c>
      <c r="G3" s="183"/>
      <c r="H3" s="184" t="s">
        <v>0</v>
      </c>
      <c r="I3" s="185"/>
      <c r="J3" s="192" t="s">
        <v>5</v>
      </c>
      <c r="K3" s="193"/>
      <c r="L3" s="193"/>
      <c r="M3" s="194"/>
      <c r="N3" s="184" t="s">
        <v>7</v>
      </c>
      <c r="O3" s="185"/>
      <c r="P3" s="182" t="s">
        <v>3</v>
      </c>
      <c r="Q3" s="183"/>
    </row>
    <row r="4" spans="1:18" ht="27" customHeight="1" x14ac:dyDescent="0.25">
      <c r="A4" s="3"/>
      <c r="B4" s="3"/>
      <c r="C4" s="3"/>
      <c r="D4" s="3"/>
      <c r="E4" s="3"/>
      <c r="F4" s="179"/>
      <c r="G4" s="180"/>
      <c r="H4" s="186"/>
      <c r="I4" s="178"/>
      <c r="J4" s="188" t="s">
        <v>1</v>
      </c>
      <c r="K4" s="189"/>
      <c r="L4" s="190" t="s">
        <v>6</v>
      </c>
      <c r="M4" s="191"/>
      <c r="N4" s="186"/>
      <c r="O4" s="178"/>
      <c r="P4" s="179"/>
      <c r="Q4" s="180"/>
    </row>
    <row r="5" spans="1:18" ht="27" customHeight="1" x14ac:dyDescent="0.25">
      <c r="A5" s="8" t="s">
        <v>84</v>
      </c>
      <c r="B5" s="8"/>
      <c r="C5" s="8"/>
      <c r="D5" s="14"/>
      <c r="E5" s="94"/>
      <c r="F5" s="31">
        <f>SUM(F6,F25)</f>
        <v>108</v>
      </c>
      <c r="G5" s="32"/>
      <c r="H5" s="31">
        <f>SUM(H6,H25)</f>
        <v>1564</v>
      </c>
      <c r="I5" s="32"/>
      <c r="J5" s="31">
        <f>SUM(J6,J25)</f>
        <v>37652</v>
      </c>
      <c r="K5" s="32"/>
      <c r="L5" s="31">
        <f>SUM(L6,L25)</f>
        <v>19196</v>
      </c>
      <c r="M5" s="32"/>
      <c r="N5" s="31">
        <f>SUM(N6,N25)</f>
        <v>9835</v>
      </c>
      <c r="O5" s="32"/>
      <c r="P5" s="31">
        <f>SUM(P6,P25)</f>
        <v>4510</v>
      </c>
      <c r="Q5" s="16"/>
    </row>
    <row r="6" spans="1:18" ht="24.75" customHeight="1" x14ac:dyDescent="0.25">
      <c r="A6" s="18"/>
      <c r="B6" s="23" t="s">
        <v>8</v>
      </c>
      <c r="C6" s="18"/>
      <c r="D6" s="19"/>
      <c r="E6" s="19"/>
      <c r="F6" s="20">
        <f>SUM(F7,F11,F14,F17)</f>
        <v>103</v>
      </c>
      <c r="G6" s="21"/>
      <c r="H6" s="20">
        <f>SUM(H7,H11,H14,H17)</f>
        <v>1481</v>
      </c>
      <c r="I6" s="22"/>
      <c r="J6" s="20">
        <f>SUM(J7,J11,J14,J17)</f>
        <v>37071</v>
      </c>
      <c r="K6" s="22"/>
      <c r="L6" s="20">
        <f>SUM(L7,L11,L14,L17)</f>
        <v>18924</v>
      </c>
      <c r="M6" s="22"/>
      <c r="N6" s="20">
        <f>SUM(N7,N11,N14,N17)</f>
        <v>9668</v>
      </c>
      <c r="O6" s="22"/>
      <c r="P6" s="20">
        <f>SUM(P7,P11,P14,P17)</f>
        <v>4397</v>
      </c>
      <c r="Q6" s="7"/>
    </row>
    <row r="7" spans="1:18" ht="21" customHeight="1" x14ac:dyDescent="0.25">
      <c r="A7" s="23"/>
      <c r="B7" s="23"/>
      <c r="C7" s="23" t="s">
        <v>2</v>
      </c>
      <c r="D7" s="24"/>
      <c r="E7" s="24"/>
      <c r="F7" s="20">
        <f>SUM(F8:F10)</f>
        <v>39</v>
      </c>
      <c r="G7" s="21"/>
      <c r="H7" s="20">
        <f>SUM(H8:H10)</f>
        <v>583</v>
      </c>
      <c r="I7" s="22"/>
      <c r="J7" s="20">
        <f>SUM(J8:J10)</f>
        <v>14919</v>
      </c>
      <c r="K7" s="22"/>
      <c r="L7" s="20">
        <f>SUM(L8:L10)</f>
        <v>8785</v>
      </c>
      <c r="M7" s="22"/>
      <c r="N7" s="20">
        <f>SUM(N8:N10)</f>
        <v>3872</v>
      </c>
      <c r="O7" s="22"/>
      <c r="P7" s="20">
        <f>SUM(P8:P10)</f>
        <v>1472</v>
      </c>
      <c r="Q7" s="7"/>
    </row>
    <row r="8" spans="1:18" ht="15" customHeight="1" x14ac:dyDescent="0.25">
      <c r="A8" s="23"/>
      <c r="B8" s="23"/>
      <c r="C8" s="23"/>
      <c r="D8" s="24" t="s">
        <v>87</v>
      </c>
      <c r="E8" s="24"/>
      <c r="F8" s="20">
        <v>23</v>
      </c>
      <c r="G8" s="21"/>
      <c r="H8" s="20">
        <v>493</v>
      </c>
      <c r="I8" s="22"/>
      <c r="J8" s="20">
        <v>13233</v>
      </c>
      <c r="K8" s="22"/>
      <c r="L8" s="20">
        <v>7810</v>
      </c>
      <c r="M8" s="22"/>
      <c r="N8" s="20">
        <v>3438</v>
      </c>
      <c r="O8" s="22"/>
      <c r="P8" s="20">
        <v>1136</v>
      </c>
      <c r="Q8" s="7"/>
    </row>
    <row r="9" spans="1:18" ht="15" customHeight="1" x14ac:dyDescent="0.25">
      <c r="A9" s="23"/>
      <c r="B9" s="23"/>
      <c r="C9" s="23"/>
      <c r="D9" s="24" t="s">
        <v>88</v>
      </c>
      <c r="E9" s="24"/>
      <c r="F9" s="20">
        <v>12</v>
      </c>
      <c r="G9" s="21"/>
      <c r="H9" s="20">
        <v>54</v>
      </c>
      <c r="I9" s="22"/>
      <c r="J9" s="20">
        <v>810</v>
      </c>
      <c r="K9" s="22"/>
      <c r="L9" s="20">
        <v>359</v>
      </c>
      <c r="M9" s="22"/>
      <c r="N9" s="20">
        <v>210</v>
      </c>
      <c r="O9" s="22"/>
      <c r="P9" s="20">
        <v>238</v>
      </c>
      <c r="Q9" s="7"/>
    </row>
    <row r="10" spans="1:18" ht="15" customHeight="1" x14ac:dyDescent="0.25">
      <c r="A10" s="23"/>
      <c r="B10" s="23"/>
      <c r="C10" s="23"/>
      <c r="D10" s="24" t="s">
        <v>89</v>
      </c>
      <c r="E10" s="24"/>
      <c r="F10" s="20">
        <v>4</v>
      </c>
      <c r="G10" s="21"/>
      <c r="H10" s="20">
        <v>36</v>
      </c>
      <c r="I10" s="22"/>
      <c r="J10" s="20">
        <v>876</v>
      </c>
      <c r="K10" s="22"/>
      <c r="L10" s="20">
        <v>616</v>
      </c>
      <c r="M10" s="22"/>
      <c r="N10" s="20">
        <v>224</v>
      </c>
      <c r="O10" s="22"/>
      <c r="P10" s="20">
        <v>98</v>
      </c>
      <c r="Q10" s="7"/>
    </row>
    <row r="11" spans="1:18" ht="21" customHeight="1" x14ac:dyDescent="0.25">
      <c r="A11" s="23"/>
      <c r="B11" s="23"/>
      <c r="C11" s="23" t="s">
        <v>9</v>
      </c>
      <c r="D11" s="24"/>
      <c r="E11" s="24"/>
      <c r="F11" s="20">
        <f>SUM(F12:F13)</f>
        <v>36</v>
      </c>
      <c r="G11" s="21"/>
      <c r="H11" s="20">
        <f>SUM(H12:H13)</f>
        <v>659</v>
      </c>
      <c r="I11" s="22"/>
      <c r="J11" s="20">
        <f>SUM(J12:J13)</f>
        <v>16117</v>
      </c>
      <c r="K11" s="22"/>
      <c r="L11" s="20">
        <f>SUM(L12:L13)</f>
        <v>7443</v>
      </c>
      <c r="M11" s="22"/>
      <c r="N11" s="20">
        <f>SUM(N12:N13)</f>
        <v>4143</v>
      </c>
      <c r="O11" s="22"/>
      <c r="P11" s="20">
        <f>SUM(P12:P13)</f>
        <v>1796</v>
      </c>
      <c r="Q11" s="7"/>
      <c r="R11" s="33"/>
    </row>
    <row r="12" spans="1:18" ht="15" customHeight="1" x14ac:dyDescent="0.25">
      <c r="A12" s="23"/>
      <c r="B12" s="23"/>
      <c r="C12" s="23"/>
      <c r="D12" s="24" t="s">
        <v>87</v>
      </c>
      <c r="E12" s="24"/>
      <c r="F12" s="20">
        <v>30</v>
      </c>
      <c r="G12" s="21"/>
      <c r="H12" s="20">
        <v>627</v>
      </c>
      <c r="I12" s="22"/>
      <c r="J12" s="20">
        <v>15709</v>
      </c>
      <c r="K12" s="22"/>
      <c r="L12" s="20">
        <v>7298</v>
      </c>
      <c r="M12" s="22"/>
      <c r="N12" s="20">
        <v>4055</v>
      </c>
      <c r="O12" s="22"/>
      <c r="P12" s="20">
        <v>1691</v>
      </c>
      <c r="Q12" s="7"/>
    </row>
    <row r="13" spans="1:18" ht="15" customHeight="1" x14ac:dyDescent="0.25">
      <c r="A13" s="23"/>
      <c r="B13" s="23"/>
      <c r="C13" s="23"/>
      <c r="D13" s="24" t="s">
        <v>88</v>
      </c>
      <c r="E13" s="24"/>
      <c r="F13" s="20">
        <v>6</v>
      </c>
      <c r="G13" s="21"/>
      <c r="H13" s="20">
        <v>32</v>
      </c>
      <c r="I13" s="22"/>
      <c r="J13" s="20">
        <v>408</v>
      </c>
      <c r="K13" s="22"/>
      <c r="L13" s="20">
        <v>145</v>
      </c>
      <c r="M13" s="22"/>
      <c r="N13" s="20">
        <v>88</v>
      </c>
      <c r="O13" s="22"/>
      <c r="P13" s="20">
        <v>105</v>
      </c>
      <c r="Q13" s="7"/>
    </row>
    <row r="14" spans="1:18" ht="21" customHeight="1" x14ac:dyDescent="0.25">
      <c r="A14" s="23"/>
      <c r="B14" s="23"/>
      <c r="C14" s="23" t="s">
        <v>10</v>
      </c>
      <c r="D14" s="24"/>
      <c r="E14" s="24"/>
      <c r="F14" s="20">
        <f>SUM(F15:F16)</f>
        <v>15</v>
      </c>
      <c r="G14" s="21"/>
      <c r="H14" s="20">
        <f>SUM(H15:H16)</f>
        <v>213</v>
      </c>
      <c r="I14" s="22"/>
      <c r="J14" s="20">
        <f>SUM(J15:J16)</f>
        <v>4506</v>
      </c>
      <c r="K14" s="22"/>
      <c r="L14" s="20">
        <f>SUM(L15:L16)</f>
        <v>1620</v>
      </c>
      <c r="M14" s="22"/>
      <c r="N14" s="20">
        <f>SUM(N15:N16)</f>
        <v>1331</v>
      </c>
      <c r="O14" s="22"/>
      <c r="P14" s="20">
        <f>SUM(P15:P16)</f>
        <v>600</v>
      </c>
      <c r="Q14" s="7"/>
    </row>
    <row r="15" spans="1:18" ht="15" customHeight="1" x14ac:dyDescent="0.25">
      <c r="A15" s="23"/>
      <c r="B15" s="23"/>
      <c r="C15" s="23"/>
      <c r="D15" s="24" t="s">
        <v>87</v>
      </c>
      <c r="E15" s="24"/>
      <c r="F15" s="20">
        <v>14</v>
      </c>
      <c r="G15" s="21"/>
      <c r="H15" s="20">
        <v>209</v>
      </c>
      <c r="I15" s="22"/>
      <c r="J15" s="20">
        <v>4480</v>
      </c>
      <c r="K15" s="22"/>
      <c r="L15" s="20">
        <v>1608</v>
      </c>
      <c r="M15" s="22"/>
      <c r="N15" s="20">
        <v>1330</v>
      </c>
      <c r="O15" s="22"/>
      <c r="P15" s="20">
        <v>594</v>
      </c>
      <c r="Q15" s="7"/>
    </row>
    <row r="16" spans="1:18" ht="15" customHeight="1" x14ac:dyDescent="0.25">
      <c r="A16" s="23"/>
      <c r="B16" s="23"/>
      <c r="C16" s="23"/>
      <c r="D16" s="24" t="s">
        <v>88</v>
      </c>
      <c r="E16" s="24"/>
      <c r="F16" s="20">
        <v>1</v>
      </c>
      <c r="G16" s="21"/>
      <c r="H16" s="20">
        <v>4</v>
      </c>
      <c r="I16" s="22"/>
      <c r="J16" s="20">
        <v>26</v>
      </c>
      <c r="K16" s="22"/>
      <c r="L16" s="20">
        <v>12</v>
      </c>
      <c r="M16" s="22"/>
      <c r="N16" s="20">
        <v>1</v>
      </c>
      <c r="O16" s="22"/>
      <c r="P16" s="20">
        <v>6</v>
      </c>
      <c r="Q16" s="7"/>
    </row>
    <row r="17" spans="1:17" ht="21" customHeight="1" x14ac:dyDescent="0.25">
      <c r="A17" s="23"/>
      <c r="B17" s="23"/>
      <c r="C17" s="23" t="s">
        <v>68</v>
      </c>
      <c r="D17" s="24"/>
      <c r="E17" s="24"/>
      <c r="F17" s="20">
        <f>SUM(F18,F21,F23)</f>
        <v>13</v>
      </c>
      <c r="G17" s="21"/>
      <c r="H17" s="20">
        <f>SUM(H18,H21,H23)</f>
        <v>26</v>
      </c>
      <c r="I17" s="22"/>
      <c r="J17" s="20">
        <f>SUM(J18,J21,J23)</f>
        <v>1529</v>
      </c>
      <c r="K17" s="22"/>
      <c r="L17" s="20">
        <f>SUM(L18,L21,L23)</f>
        <v>1076</v>
      </c>
      <c r="M17" s="22"/>
      <c r="N17" s="20">
        <f>SUM(N18,N21,N23)</f>
        <v>322</v>
      </c>
      <c r="O17" s="22"/>
      <c r="P17" s="20">
        <f>SUM(P18,P21,P23)</f>
        <v>529</v>
      </c>
      <c r="Q17" s="7"/>
    </row>
    <row r="18" spans="1:17" ht="16.5" customHeight="1" x14ac:dyDescent="0.25">
      <c r="A18" s="23"/>
      <c r="B18" s="23"/>
      <c r="C18" s="23"/>
      <c r="D18" s="24" t="s">
        <v>90</v>
      </c>
      <c r="E18" s="24"/>
      <c r="F18" s="20">
        <f>F19+F20</f>
        <v>8</v>
      </c>
      <c r="G18" s="21"/>
      <c r="H18" s="20" t="s">
        <v>22</v>
      </c>
      <c r="I18" s="22"/>
      <c r="J18" s="20">
        <f>J19+J20</f>
        <v>686</v>
      </c>
      <c r="K18" s="21">
        <f t="shared" ref="K18:P18" si="0">K19+K20</f>
        <v>0</v>
      </c>
      <c r="L18" s="20">
        <f>L19+L20</f>
        <v>401</v>
      </c>
      <c r="M18" s="21">
        <f t="shared" si="0"/>
        <v>0</v>
      </c>
      <c r="N18" s="20">
        <f>N19+N20</f>
        <v>120</v>
      </c>
      <c r="O18" s="21"/>
      <c r="P18" s="20">
        <f t="shared" si="0"/>
        <v>340</v>
      </c>
      <c r="Q18" s="7"/>
    </row>
    <row r="19" spans="1:17" ht="15" customHeight="1" x14ac:dyDescent="0.25">
      <c r="A19" s="23"/>
      <c r="B19" s="23"/>
      <c r="C19" s="23"/>
      <c r="E19" s="24" t="s">
        <v>87</v>
      </c>
      <c r="F19" s="20">
        <v>5</v>
      </c>
      <c r="G19" s="21"/>
      <c r="H19" s="20" t="s">
        <v>43</v>
      </c>
      <c r="I19" s="22"/>
      <c r="J19" s="20">
        <v>666</v>
      </c>
      <c r="K19" s="22"/>
      <c r="L19" s="20">
        <v>389</v>
      </c>
      <c r="M19" s="22"/>
      <c r="N19" s="20">
        <v>120</v>
      </c>
      <c r="O19" s="22"/>
      <c r="P19" s="20">
        <v>315</v>
      </c>
      <c r="Q19" s="7"/>
    </row>
    <row r="20" spans="1:17" ht="15" customHeight="1" x14ac:dyDescent="0.25">
      <c r="A20" s="23"/>
      <c r="B20" s="23"/>
      <c r="C20" s="23"/>
      <c r="E20" s="24" t="s">
        <v>88</v>
      </c>
      <c r="F20" s="20">
        <v>3</v>
      </c>
      <c r="G20" s="21"/>
      <c r="H20" s="20" t="s">
        <v>43</v>
      </c>
      <c r="I20" s="22"/>
      <c r="J20" s="20">
        <v>20</v>
      </c>
      <c r="K20" s="22"/>
      <c r="L20" s="20">
        <v>12</v>
      </c>
      <c r="M20" s="22"/>
      <c r="N20" s="20" t="s">
        <v>43</v>
      </c>
      <c r="O20" s="22"/>
      <c r="P20" s="20">
        <v>25</v>
      </c>
      <c r="Q20" s="7"/>
    </row>
    <row r="21" spans="1:17" ht="16.5" customHeight="1" x14ac:dyDescent="0.25">
      <c r="A21" s="18"/>
      <c r="B21" s="18"/>
      <c r="C21" s="18"/>
      <c r="D21" s="19" t="s">
        <v>91</v>
      </c>
      <c r="E21" s="19"/>
      <c r="F21" s="20">
        <f>F22</f>
        <v>3</v>
      </c>
      <c r="G21" s="21"/>
      <c r="H21" s="20" t="str">
        <f>H22</f>
        <v>-</v>
      </c>
      <c r="I21" s="22"/>
      <c r="J21" s="20">
        <f>J22</f>
        <v>161</v>
      </c>
      <c r="K21" s="22"/>
      <c r="L21" s="20">
        <f>L22</f>
        <v>148</v>
      </c>
      <c r="M21" s="22"/>
      <c r="N21" s="20">
        <f>N22</f>
        <v>24</v>
      </c>
      <c r="O21" s="22"/>
      <c r="P21" s="20">
        <f>P22</f>
        <v>77</v>
      </c>
      <c r="Q21" s="7"/>
    </row>
    <row r="22" spans="1:17" ht="15" customHeight="1" x14ac:dyDescent="0.25">
      <c r="A22" s="18"/>
      <c r="B22" s="18"/>
      <c r="C22" s="18"/>
      <c r="D22" s="19" t="s">
        <v>92</v>
      </c>
      <c r="E22" s="19"/>
      <c r="F22" s="20">
        <v>3</v>
      </c>
      <c r="G22" s="21"/>
      <c r="H22" s="20" t="s">
        <v>43</v>
      </c>
      <c r="I22" s="22"/>
      <c r="J22" s="20">
        <v>161</v>
      </c>
      <c r="K22" s="22"/>
      <c r="L22" s="20">
        <v>148</v>
      </c>
      <c r="M22" s="22"/>
      <c r="N22" s="20">
        <v>24</v>
      </c>
      <c r="O22" s="22"/>
      <c r="P22" s="20">
        <v>77</v>
      </c>
      <c r="Q22" s="7"/>
    </row>
    <row r="23" spans="1:17" ht="16.5" customHeight="1" x14ac:dyDescent="0.25">
      <c r="A23" s="18"/>
      <c r="B23" s="18"/>
      <c r="C23" s="18"/>
      <c r="D23" s="19" t="s">
        <v>93</v>
      </c>
      <c r="E23" s="19"/>
      <c r="F23" s="20">
        <f>SUM(F24:F24)</f>
        <v>2</v>
      </c>
      <c r="G23" s="21"/>
      <c r="H23" s="20">
        <f>SUM(H24:H24)</f>
        <v>26</v>
      </c>
      <c r="I23" s="22"/>
      <c r="J23" s="20">
        <f>SUM(J24:J24)</f>
        <v>682</v>
      </c>
      <c r="K23" s="22"/>
      <c r="L23" s="20">
        <f>SUM(L24:L24)</f>
        <v>527</v>
      </c>
      <c r="M23" s="22"/>
      <c r="N23" s="20">
        <f>SUM(N24:N24)</f>
        <v>178</v>
      </c>
      <c r="O23" s="22"/>
      <c r="P23" s="20">
        <f>SUM(P24:P24)</f>
        <v>112</v>
      </c>
      <c r="Q23" s="7"/>
    </row>
    <row r="24" spans="1:17" ht="15" customHeight="1" x14ac:dyDescent="0.25">
      <c r="A24" s="18"/>
      <c r="B24" s="18"/>
      <c r="C24" s="18"/>
      <c r="D24" s="19"/>
      <c r="E24" s="19" t="s">
        <v>87</v>
      </c>
      <c r="F24" s="20">
        <v>2</v>
      </c>
      <c r="G24" s="21"/>
      <c r="H24" s="20">
        <v>26</v>
      </c>
      <c r="I24" s="22"/>
      <c r="J24" s="20">
        <v>682</v>
      </c>
      <c r="K24" s="22"/>
      <c r="L24" s="20">
        <v>527</v>
      </c>
      <c r="M24" s="22"/>
      <c r="N24" s="20">
        <v>178</v>
      </c>
      <c r="O24" s="22"/>
      <c r="P24" s="20">
        <v>112</v>
      </c>
      <c r="Q24" s="7"/>
    </row>
    <row r="25" spans="1:17" ht="20.25" customHeight="1" x14ac:dyDescent="0.25">
      <c r="B25" s="103" t="s">
        <v>11</v>
      </c>
      <c r="C25" s="25"/>
      <c r="D25" s="25"/>
      <c r="E25" s="26"/>
      <c r="F25" s="20">
        <f>F26</f>
        <v>5</v>
      </c>
      <c r="G25" s="21"/>
      <c r="H25" s="20">
        <f>H26</f>
        <v>83</v>
      </c>
      <c r="I25" s="22"/>
      <c r="J25" s="20">
        <f>J26</f>
        <v>581</v>
      </c>
      <c r="K25" s="22"/>
      <c r="L25" s="20">
        <f>L26</f>
        <v>272</v>
      </c>
      <c r="M25" s="22"/>
      <c r="N25" s="20">
        <f>N26</f>
        <v>167</v>
      </c>
      <c r="O25" s="22"/>
      <c r="P25" s="20">
        <f>P26</f>
        <v>113</v>
      </c>
      <c r="Q25" s="7"/>
    </row>
    <row r="26" spans="1:17" ht="14.25" customHeight="1" x14ac:dyDescent="0.25">
      <c r="A26" s="18"/>
      <c r="B26" s="18"/>
      <c r="C26" s="18"/>
      <c r="D26" s="19" t="s">
        <v>87</v>
      </c>
      <c r="E26" s="19"/>
      <c r="F26" s="20">
        <v>5</v>
      </c>
      <c r="G26" s="21"/>
      <c r="H26" s="20">
        <v>83</v>
      </c>
      <c r="I26" s="22"/>
      <c r="J26" s="21">
        <v>581</v>
      </c>
      <c r="K26" s="22"/>
      <c r="L26" s="21">
        <v>272</v>
      </c>
      <c r="M26" s="22"/>
      <c r="N26" s="21">
        <v>167</v>
      </c>
      <c r="O26" s="22"/>
      <c r="P26" s="21">
        <v>113</v>
      </c>
      <c r="Q26" s="7"/>
    </row>
    <row r="27" spans="1:17" ht="27" customHeight="1" x14ac:dyDescent="0.25">
      <c r="A27" s="187" t="s">
        <v>85</v>
      </c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</row>
    <row r="28" spans="1:17" ht="9.75" customHeight="1" x14ac:dyDescent="0.25">
      <c r="A28" s="89"/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</row>
    <row r="29" spans="1:17" ht="14.25" customHeight="1" x14ac:dyDescent="0.25">
      <c r="A29" s="18"/>
      <c r="B29" s="23" t="s">
        <v>77</v>
      </c>
      <c r="C29" s="18"/>
      <c r="D29" s="19"/>
      <c r="E29" s="19"/>
      <c r="F29" s="20">
        <f>SUM(F30)</f>
        <v>12</v>
      </c>
      <c r="G29" s="21"/>
      <c r="H29" s="20">
        <f>SUM(H30)</f>
        <v>132</v>
      </c>
      <c r="I29" s="22"/>
      <c r="J29" s="20">
        <f>SUM(J30)</f>
        <v>2027</v>
      </c>
      <c r="K29" s="22"/>
      <c r="L29" s="20">
        <f>SUM(L30)</f>
        <v>1002</v>
      </c>
      <c r="M29" s="22"/>
      <c r="N29" s="20">
        <f>SUM(N30)</f>
        <v>725</v>
      </c>
      <c r="O29" s="22"/>
      <c r="P29" s="20">
        <f>SUM(P30)</f>
        <v>321</v>
      </c>
      <c r="Q29" s="7"/>
    </row>
    <row r="30" spans="1:17" ht="21" customHeight="1" x14ac:dyDescent="0.25">
      <c r="A30" s="23"/>
      <c r="B30" s="23"/>
      <c r="C30" s="23" t="s">
        <v>80</v>
      </c>
      <c r="D30" s="24"/>
      <c r="E30" s="24"/>
      <c r="F30" s="20">
        <f>SUM(F31:F32)</f>
        <v>12</v>
      </c>
      <c r="G30" s="21"/>
      <c r="H30" s="20">
        <f>SUM(H31:H32)</f>
        <v>132</v>
      </c>
      <c r="I30" s="22"/>
      <c r="J30" s="20">
        <f>SUM(J31:J32)</f>
        <v>2027</v>
      </c>
      <c r="K30" s="22"/>
      <c r="L30" s="20">
        <f>SUM(L31:L32)</f>
        <v>1002</v>
      </c>
      <c r="M30" s="22"/>
      <c r="N30" s="20">
        <f>SUM(N31:N32)</f>
        <v>725</v>
      </c>
      <c r="O30" s="22"/>
      <c r="P30" s="20">
        <f>SUM(P31:P32)</f>
        <v>321</v>
      </c>
      <c r="Q30" s="7"/>
    </row>
    <row r="31" spans="1:17" ht="15" customHeight="1" x14ac:dyDescent="0.25">
      <c r="A31" s="23"/>
      <c r="B31" s="23"/>
      <c r="C31" s="23"/>
      <c r="D31" s="24" t="s">
        <v>87</v>
      </c>
      <c r="E31" s="24"/>
      <c r="F31" s="20">
        <v>9</v>
      </c>
      <c r="G31" s="21"/>
      <c r="H31" s="20">
        <v>127</v>
      </c>
      <c r="I31" s="22"/>
      <c r="J31" s="20">
        <v>2009</v>
      </c>
      <c r="K31" s="22"/>
      <c r="L31" s="20">
        <v>998</v>
      </c>
      <c r="M31" s="22"/>
      <c r="N31" s="20">
        <v>723</v>
      </c>
      <c r="O31" s="22"/>
      <c r="P31" s="20">
        <v>278</v>
      </c>
      <c r="Q31" s="7"/>
    </row>
    <row r="32" spans="1:17" ht="15" customHeight="1" x14ac:dyDescent="0.25">
      <c r="A32" s="23"/>
      <c r="B32" s="23"/>
      <c r="C32" s="23"/>
      <c r="D32" s="24" t="s">
        <v>88</v>
      </c>
      <c r="E32" s="24"/>
      <c r="F32" s="20">
        <v>3</v>
      </c>
      <c r="G32" s="21"/>
      <c r="H32" s="20">
        <v>5</v>
      </c>
      <c r="I32" s="22"/>
      <c r="J32" s="20">
        <v>18</v>
      </c>
      <c r="K32" s="22"/>
      <c r="L32" s="20">
        <v>4</v>
      </c>
      <c r="M32" s="22"/>
      <c r="N32" s="20">
        <v>2</v>
      </c>
      <c r="O32" s="22"/>
      <c r="P32" s="20">
        <v>43</v>
      </c>
      <c r="Q32" s="7"/>
    </row>
    <row r="33" spans="1:1" ht="24.75" customHeight="1" x14ac:dyDescent="0.25">
      <c r="A33" s="41" t="s">
        <v>78</v>
      </c>
    </row>
  </sheetData>
  <mergeCells count="8">
    <mergeCell ref="F3:G4"/>
    <mergeCell ref="H3:I4"/>
    <mergeCell ref="A27:Q27"/>
    <mergeCell ref="J4:K4"/>
    <mergeCell ref="L4:M4"/>
    <mergeCell ref="J3:M3"/>
    <mergeCell ref="N3:O4"/>
    <mergeCell ref="P3:Q4"/>
  </mergeCells>
  <phoneticPr fontId="3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85" orientation="portrait" horizontalDpi="1200" verticalDpi="1200" r:id="rId1"/>
  <headerFooter alignWithMargins="0">
    <oddFooter>&amp;L&amp;"Times New Roman,Regular"&amp;10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8"/>
  <sheetViews>
    <sheetView showGridLines="0" workbookViewId="0">
      <selection activeCell="E17" sqref="E17"/>
    </sheetView>
  </sheetViews>
  <sheetFormatPr defaultColWidth="9.77734375" defaultRowHeight="15" x14ac:dyDescent="0.25"/>
  <cols>
    <col min="1" max="2" width="2.33203125" style="1" customWidth="1"/>
    <col min="3" max="3" width="17.109375" style="1" customWidth="1"/>
    <col min="4" max="4" width="8.109375" style="1" customWidth="1"/>
    <col min="5" max="5" width="9.109375" style="1" customWidth="1"/>
    <col min="6" max="7" width="9.77734375" style="1" customWidth="1"/>
    <col min="8" max="8" width="9.109375" style="1" customWidth="1"/>
    <col min="9" max="9" width="9.77734375" style="1"/>
    <col min="10" max="10" width="16.5546875" style="1" customWidth="1"/>
    <col min="11" max="12" width="9.77734375" style="1"/>
    <col min="13" max="13" width="7.77734375" style="1" customWidth="1"/>
    <col min="14" max="16384" width="9.77734375" style="1"/>
  </cols>
  <sheetData>
    <row r="1" spans="3:13" ht="18.75" customHeight="1" x14ac:dyDescent="0.25">
      <c r="C1" s="6"/>
      <c r="D1" s="6"/>
      <c r="E1" s="6"/>
      <c r="F1" s="6"/>
      <c r="G1" s="6"/>
      <c r="H1" s="7"/>
      <c r="K1" s="73"/>
      <c r="L1" s="170" t="s">
        <v>70</v>
      </c>
      <c r="M1" s="170"/>
    </row>
    <row r="2" spans="3:13" ht="15" customHeight="1" x14ac:dyDescent="0.25">
      <c r="C2" s="6"/>
      <c r="D2" s="6"/>
      <c r="E2" s="6"/>
      <c r="F2" s="6"/>
      <c r="G2" s="6"/>
      <c r="H2" s="7"/>
      <c r="K2" s="74"/>
      <c r="L2" s="171" t="s">
        <v>52</v>
      </c>
      <c r="M2" s="172" t="s">
        <v>53</v>
      </c>
    </row>
    <row r="3" spans="3:13" x14ac:dyDescent="0.25">
      <c r="C3" s="100"/>
      <c r="D3" s="100"/>
      <c r="E3" s="100"/>
      <c r="F3" s="100"/>
      <c r="G3" s="100"/>
      <c r="H3" s="100"/>
      <c r="L3" s="171"/>
      <c r="M3" s="172"/>
    </row>
    <row r="4" spans="3:13" x14ac:dyDescent="0.25">
      <c r="C4" s="100"/>
      <c r="D4" s="100"/>
      <c r="E4" s="100"/>
      <c r="F4" s="100"/>
      <c r="G4" s="100"/>
      <c r="H4" s="87"/>
      <c r="J4" s="1" t="s">
        <v>39</v>
      </c>
      <c r="K4" s="10">
        <v>37.864077669902912</v>
      </c>
      <c r="L4" s="10">
        <f>SUM(M4/M8*100)</f>
        <v>37.864077669902912</v>
      </c>
      <c r="M4" s="1">
        <v>39</v>
      </c>
    </row>
    <row r="5" spans="3:13" x14ac:dyDescent="0.25">
      <c r="J5" s="1" t="s">
        <v>72</v>
      </c>
      <c r="K5" s="10">
        <v>34.95145631067961</v>
      </c>
      <c r="L5" s="10">
        <f>SUM(M5/M8*100)</f>
        <v>34.95145631067961</v>
      </c>
      <c r="M5" s="1">
        <v>36</v>
      </c>
    </row>
    <row r="6" spans="3:13" x14ac:dyDescent="0.25">
      <c r="J6" s="1" t="s">
        <v>73</v>
      </c>
      <c r="K6" s="10">
        <v>14.563106796116504</v>
      </c>
      <c r="L6" s="10">
        <f>SUM(M6/M8*100)</f>
        <v>14.563106796116504</v>
      </c>
      <c r="M6" s="1">
        <v>15</v>
      </c>
    </row>
    <row r="7" spans="3:13" x14ac:dyDescent="0.25">
      <c r="J7" s="1" t="s">
        <v>81</v>
      </c>
      <c r="K7" s="10">
        <v>12.621359223300971</v>
      </c>
      <c r="L7" s="10">
        <f>SUM(M7/M8*100)</f>
        <v>12.621359223300971</v>
      </c>
      <c r="M7" s="1">
        <v>13</v>
      </c>
    </row>
    <row r="8" spans="3:13" x14ac:dyDescent="0.25">
      <c r="K8" s="1">
        <f>SUM(K4:K7)</f>
        <v>100</v>
      </c>
      <c r="L8" s="10">
        <f>SUM(L4:L7)</f>
        <v>100</v>
      </c>
      <c r="M8" s="1">
        <f>SUM(M4:M7)</f>
        <v>103</v>
      </c>
    </row>
  </sheetData>
  <mergeCells count="3">
    <mergeCell ref="L2:L3"/>
    <mergeCell ref="M2:M3"/>
    <mergeCell ref="L1:M1"/>
  </mergeCells>
  <phoneticPr fontId="3" type="noConversion"/>
  <printOptions horizontalCentered="1"/>
  <pageMargins left="0.59055118110236227" right="0.59055118110236227" top="2.5590551181102366" bottom="0.59055118110236227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2"/>
  <sheetViews>
    <sheetView showGridLines="0" workbookViewId="0">
      <selection activeCell="AD15" sqref="AD15"/>
    </sheetView>
  </sheetViews>
  <sheetFormatPr defaultColWidth="9.77734375" defaultRowHeight="15" x14ac:dyDescent="0.25"/>
  <cols>
    <col min="1" max="1" width="0.6640625" style="1" customWidth="1"/>
    <col min="2" max="3" width="0.77734375" style="1" customWidth="1"/>
    <col min="4" max="4" width="1.109375" style="1" customWidth="1"/>
    <col min="5" max="5" width="18.6640625" style="1" customWidth="1"/>
    <col min="6" max="6" width="5.5546875" style="1" customWidth="1"/>
    <col min="7" max="7" width="5" style="1" customWidth="1"/>
    <col min="8" max="8" width="0.88671875" style="1" customWidth="1"/>
    <col min="9" max="9" width="5.5546875" style="1" customWidth="1"/>
    <col min="10" max="10" width="5" style="1" customWidth="1"/>
    <col min="11" max="11" width="0.88671875" style="1" customWidth="1"/>
    <col min="12" max="12" width="5.5546875" style="1" customWidth="1"/>
    <col min="13" max="13" width="5" style="1" customWidth="1"/>
    <col min="14" max="14" width="0.88671875" style="1" customWidth="1"/>
    <col min="15" max="15" width="5.44140625" style="1" customWidth="1"/>
    <col min="16" max="16" width="5" style="1" customWidth="1"/>
    <col min="17" max="17" width="0.88671875" style="1" customWidth="1"/>
    <col min="18" max="18" width="5.33203125" style="1" customWidth="1"/>
    <col min="19" max="19" width="4.77734375" style="1" customWidth="1"/>
    <col min="20" max="20" width="0.88671875" style="1" customWidth="1"/>
    <col min="21" max="21" width="5.44140625" style="1" customWidth="1"/>
    <col min="22" max="22" width="5" style="1" customWidth="1"/>
    <col min="23" max="23" width="0.88671875" style="1" customWidth="1"/>
    <col min="24" max="24" width="2.88671875" style="1" customWidth="1"/>
    <col min="25" max="25" width="5.5546875" style="1" customWidth="1"/>
    <col min="26" max="26" width="4.44140625" style="1" customWidth="1"/>
    <col min="27" max="27" width="4.33203125" style="1" customWidth="1"/>
    <col min="28" max="28" width="4.5546875" style="1" customWidth="1"/>
    <col min="29" max="29" width="4.21875" style="1" customWidth="1"/>
    <col min="30" max="30" width="3.77734375" style="1" customWidth="1"/>
    <col min="31" max="31" width="4.88671875" style="1" customWidth="1"/>
    <col min="32" max="16384" width="9.77734375" style="1"/>
  </cols>
  <sheetData>
    <row r="1" spans="1:27" ht="27.75" customHeight="1" thickBot="1" x14ac:dyDescent="0.3">
      <c r="A1" s="195" t="s">
        <v>94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91"/>
      <c r="X1" s="91"/>
    </row>
    <row r="2" spans="1:27" ht="22.5" customHeight="1" x14ac:dyDescent="0.25">
      <c r="A2" s="13"/>
      <c r="B2" s="13"/>
      <c r="C2" s="13"/>
      <c r="D2" s="2"/>
      <c r="E2" s="2"/>
      <c r="F2" s="201" t="s">
        <v>12</v>
      </c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93"/>
      <c r="Y2" s="92"/>
    </row>
    <row r="3" spans="1:27" ht="20.25" customHeight="1" x14ac:dyDescent="0.25">
      <c r="A3" s="12"/>
      <c r="B3" s="12"/>
      <c r="C3" s="12"/>
      <c r="D3" s="27"/>
      <c r="E3" s="27"/>
      <c r="F3" s="205" t="s">
        <v>1</v>
      </c>
      <c r="G3" s="206"/>
      <c r="H3" s="207"/>
      <c r="I3" s="199" t="s">
        <v>14</v>
      </c>
      <c r="J3" s="200"/>
      <c r="K3" s="208"/>
      <c r="L3" s="199" t="s">
        <v>15</v>
      </c>
      <c r="M3" s="200"/>
      <c r="N3" s="208"/>
      <c r="O3" s="199" t="s">
        <v>16</v>
      </c>
      <c r="P3" s="200"/>
      <c r="Q3" s="200"/>
      <c r="R3" s="199" t="s">
        <v>17</v>
      </c>
      <c r="S3" s="200"/>
      <c r="T3" s="200"/>
      <c r="U3" s="199" t="s">
        <v>59</v>
      </c>
      <c r="V3" s="200"/>
      <c r="W3" s="200"/>
      <c r="X3" s="90"/>
      <c r="Y3" s="79"/>
      <c r="Z3" s="79"/>
    </row>
    <row r="4" spans="1:27" ht="17.25" customHeight="1" x14ac:dyDescent="0.25">
      <c r="A4" s="3"/>
      <c r="B4" s="3"/>
      <c r="C4" s="3"/>
      <c r="D4" s="3"/>
      <c r="E4" s="3"/>
      <c r="F4" s="119" t="s">
        <v>1</v>
      </c>
      <c r="G4" s="196" t="s">
        <v>13</v>
      </c>
      <c r="H4" s="197"/>
      <c r="I4" s="119" t="s">
        <v>1</v>
      </c>
      <c r="J4" s="196" t="s">
        <v>13</v>
      </c>
      <c r="K4" s="197"/>
      <c r="L4" s="119" t="s">
        <v>1</v>
      </c>
      <c r="M4" s="196" t="s">
        <v>13</v>
      </c>
      <c r="N4" s="197"/>
      <c r="O4" s="119" t="s">
        <v>1</v>
      </c>
      <c r="P4" s="196" t="s">
        <v>13</v>
      </c>
      <c r="Q4" s="197"/>
      <c r="R4" s="119" t="s">
        <v>1</v>
      </c>
      <c r="S4" s="196" t="s">
        <v>13</v>
      </c>
      <c r="T4" s="198"/>
      <c r="U4" s="119" t="s">
        <v>1</v>
      </c>
      <c r="V4" s="196" t="s">
        <v>13</v>
      </c>
      <c r="W4" s="198"/>
      <c r="X4" s="90"/>
      <c r="Y4" s="79"/>
      <c r="Z4" s="79"/>
    </row>
    <row r="5" spans="1:27" ht="27" customHeight="1" x14ac:dyDescent="0.25">
      <c r="A5" s="28" t="s">
        <v>84</v>
      </c>
      <c r="B5" s="28"/>
      <c r="C5" s="28"/>
      <c r="D5" s="29"/>
      <c r="E5" s="29"/>
      <c r="F5" s="30">
        <f>SUM(F6,F25)</f>
        <v>37652</v>
      </c>
      <c r="G5" s="31">
        <f>SUM(G6,G25)</f>
        <v>36855</v>
      </c>
      <c r="H5" s="32"/>
      <c r="I5" s="30">
        <f>SUM(I6,I25)</f>
        <v>9503</v>
      </c>
      <c r="J5" s="31">
        <f>SUM(J6,J25)</f>
        <v>9176</v>
      </c>
      <c r="K5" s="32"/>
      <c r="L5" s="30">
        <f>SUM(L6,L25)</f>
        <v>9554</v>
      </c>
      <c r="M5" s="31">
        <f>SUM(M6,M25)</f>
        <v>9306</v>
      </c>
      <c r="N5" s="32"/>
      <c r="O5" s="30">
        <f>SUM(O6,O25)</f>
        <v>9794</v>
      </c>
      <c r="P5" s="31">
        <f>SUM(P6,P25)</f>
        <v>9635</v>
      </c>
      <c r="Q5" s="32"/>
      <c r="R5" s="30">
        <f>SUM(R6,R25)</f>
        <v>8462</v>
      </c>
      <c r="S5" s="31">
        <f>SUM(S6,S25)</f>
        <v>8399</v>
      </c>
      <c r="T5" s="31"/>
      <c r="U5" s="85">
        <f>SUM(U6,U10,U13,U16)</f>
        <v>339</v>
      </c>
      <c r="V5" s="86">
        <f>SUM(V6,V10,V13,V16)</f>
        <v>339</v>
      </c>
      <c r="W5" s="86"/>
      <c r="X5" s="86"/>
      <c r="Y5" s="82"/>
      <c r="Z5" s="33"/>
    </row>
    <row r="6" spans="1:27" ht="24.75" customHeight="1" x14ac:dyDescent="0.25">
      <c r="A6" s="34"/>
      <c r="B6" s="36" t="s">
        <v>8</v>
      </c>
      <c r="C6" s="34"/>
      <c r="D6" s="35"/>
      <c r="E6" s="35"/>
      <c r="F6" s="20">
        <f>SUM(F7,F11,F14,F17)</f>
        <v>37071</v>
      </c>
      <c r="G6" s="21">
        <f>SUM(G7,G11,G14,G17)</f>
        <v>36308</v>
      </c>
      <c r="H6" s="22"/>
      <c r="I6" s="20">
        <f>SUM(I7,I11,I14,I17)</f>
        <v>9331</v>
      </c>
      <c r="J6" s="21">
        <f>SUM(J7,J11,J14,J17)</f>
        <v>9016</v>
      </c>
      <c r="K6" s="22"/>
      <c r="L6" s="20">
        <f>SUM(L7,L11,L14,L17)</f>
        <v>9397</v>
      </c>
      <c r="M6" s="21">
        <f>SUM(M7,M11,M14,M17)</f>
        <v>9159</v>
      </c>
      <c r="N6" s="22"/>
      <c r="O6" s="20">
        <f>SUM(O7,O11,O14,O17)</f>
        <v>9611</v>
      </c>
      <c r="P6" s="21">
        <f>SUM(P7,P11,P14,P17)</f>
        <v>9464</v>
      </c>
      <c r="Q6" s="22"/>
      <c r="R6" s="20">
        <f>SUM(R7,R11,R14,R17)</f>
        <v>8393</v>
      </c>
      <c r="S6" s="21">
        <f>SUM(S7,S11,S14,S17)</f>
        <v>8330</v>
      </c>
      <c r="T6" s="21"/>
      <c r="U6" s="20">
        <f>SUM(U7,U11,U14,U17)</f>
        <v>339</v>
      </c>
      <c r="V6" s="21">
        <f>SUM(V7,V11,V14,V17)</f>
        <v>339</v>
      </c>
      <c r="W6" s="45"/>
      <c r="X6" s="45"/>
      <c r="Y6" s="45"/>
      <c r="Z6" s="33"/>
      <c r="AA6" s="33"/>
    </row>
    <row r="7" spans="1:27" ht="21" customHeight="1" x14ac:dyDescent="0.25">
      <c r="A7" s="36"/>
      <c r="B7" s="36"/>
      <c r="C7" s="36" t="s">
        <v>2</v>
      </c>
      <c r="D7" s="37"/>
      <c r="E7" s="37"/>
      <c r="F7" s="20">
        <f>SUM(F8:F10)</f>
        <v>14919</v>
      </c>
      <c r="G7" s="21">
        <f>SUM(G8:G10)</f>
        <v>14865</v>
      </c>
      <c r="H7" s="22"/>
      <c r="I7" s="21">
        <f>SUM(I8:I10)</f>
        <v>3579</v>
      </c>
      <c r="J7" s="21">
        <f>SUM(J8:J10)</f>
        <v>3558</v>
      </c>
      <c r="K7" s="22"/>
      <c r="L7" s="21">
        <f>SUM(L8:L10)</f>
        <v>3691</v>
      </c>
      <c r="M7" s="21">
        <f>SUM(M8:M10)</f>
        <v>3678</v>
      </c>
      <c r="N7" s="22"/>
      <c r="O7" s="21">
        <f>SUM(O8:O10)</f>
        <v>3759</v>
      </c>
      <c r="P7" s="21">
        <f>SUM(P8:P10)</f>
        <v>3744</v>
      </c>
      <c r="Q7" s="22"/>
      <c r="R7" s="21">
        <f>SUM(R8:R10)</f>
        <v>3890</v>
      </c>
      <c r="S7" s="21">
        <f>SUM(S8:S10)</f>
        <v>3885</v>
      </c>
      <c r="T7" s="21"/>
      <c r="U7" s="81" t="s">
        <v>43</v>
      </c>
      <c r="V7" s="18" t="s">
        <v>43</v>
      </c>
      <c r="W7" s="18"/>
      <c r="X7" s="18"/>
      <c r="Y7" s="18"/>
      <c r="Z7" s="33"/>
    </row>
    <row r="8" spans="1:27" ht="15" customHeight="1" x14ac:dyDescent="0.25">
      <c r="A8" s="36"/>
      <c r="B8" s="36"/>
      <c r="C8" s="36"/>
      <c r="D8" s="37" t="s">
        <v>87</v>
      </c>
      <c r="E8" s="37"/>
      <c r="F8" s="20">
        <f t="shared" ref="F8:G10" si="0">SUM(I8,L8,O8,R8)</f>
        <v>13233</v>
      </c>
      <c r="G8" s="21">
        <f t="shared" si="0"/>
        <v>13190</v>
      </c>
      <c r="H8" s="22"/>
      <c r="I8" s="20">
        <v>3141</v>
      </c>
      <c r="J8" s="21">
        <v>3126</v>
      </c>
      <c r="K8" s="22"/>
      <c r="L8" s="20">
        <v>3308</v>
      </c>
      <c r="M8" s="21">
        <v>3297</v>
      </c>
      <c r="N8" s="22"/>
      <c r="O8" s="20">
        <v>3334</v>
      </c>
      <c r="P8" s="21">
        <v>3320</v>
      </c>
      <c r="Q8" s="22"/>
      <c r="R8" s="20">
        <v>3450</v>
      </c>
      <c r="S8" s="21">
        <v>3447</v>
      </c>
      <c r="T8" s="21"/>
      <c r="U8" s="81" t="s">
        <v>43</v>
      </c>
      <c r="V8" s="18" t="s">
        <v>43</v>
      </c>
      <c r="W8" s="18"/>
      <c r="X8" s="18"/>
      <c r="Y8" s="18"/>
      <c r="Z8" s="33"/>
    </row>
    <row r="9" spans="1:27" ht="15" customHeight="1" x14ac:dyDescent="0.25">
      <c r="A9" s="36"/>
      <c r="B9" s="36"/>
      <c r="C9" s="36"/>
      <c r="D9" s="37" t="s">
        <v>88</v>
      </c>
      <c r="E9" s="37"/>
      <c r="F9" s="20">
        <f t="shared" si="0"/>
        <v>810</v>
      </c>
      <c r="G9" s="21">
        <f t="shared" si="0"/>
        <v>809</v>
      </c>
      <c r="H9" s="22"/>
      <c r="I9" s="20">
        <v>221</v>
      </c>
      <c r="J9" s="21">
        <v>221</v>
      </c>
      <c r="K9" s="22"/>
      <c r="L9" s="20">
        <v>175</v>
      </c>
      <c r="M9" s="21">
        <v>175</v>
      </c>
      <c r="N9" s="22"/>
      <c r="O9" s="20">
        <v>202</v>
      </c>
      <c r="P9" s="21">
        <v>202</v>
      </c>
      <c r="Q9" s="22"/>
      <c r="R9" s="20">
        <v>212</v>
      </c>
      <c r="S9" s="21">
        <v>211</v>
      </c>
      <c r="T9" s="21"/>
      <c r="U9" s="81" t="s">
        <v>43</v>
      </c>
      <c r="V9" s="18" t="s">
        <v>43</v>
      </c>
      <c r="W9" s="18"/>
      <c r="X9" s="18"/>
      <c r="Y9" s="18"/>
      <c r="Z9" s="33"/>
    </row>
    <row r="10" spans="1:27" ht="15" customHeight="1" x14ac:dyDescent="0.25">
      <c r="A10" s="36"/>
      <c r="B10" s="36"/>
      <c r="C10" s="36"/>
      <c r="D10" s="37" t="s">
        <v>89</v>
      </c>
      <c r="E10" s="37"/>
      <c r="F10" s="20">
        <f t="shared" si="0"/>
        <v>876</v>
      </c>
      <c r="G10" s="21">
        <f t="shared" si="0"/>
        <v>866</v>
      </c>
      <c r="H10" s="22"/>
      <c r="I10" s="20">
        <v>217</v>
      </c>
      <c r="J10" s="21">
        <v>211</v>
      </c>
      <c r="K10" s="22"/>
      <c r="L10" s="20">
        <v>208</v>
      </c>
      <c r="M10" s="21">
        <v>206</v>
      </c>
      <c r="N10" s="22"/>
      <c r="O10" s="20">
        <v>223</v>
      </c>
      <c r="P10" s="21">
        <v>222</v>
      </c>
      <c r="Q10" s="22"/>
      <c r="R10" s="20">
        <v>228</v>
      </c>
      <c r="S10" s="21">
        <v>227</v>
      </c>
      <c r="T10" s="21"/>
      <c r="U10" s="81" t="s">
        <v>43</v>
      </c>
      <c r="V10" s="18" t="s">
        <v>43</v>
      </c>
      <c r="W10" s="18"/>
      <c r="X10" s="18"/>
      <c r="Y10" s="18"/>
      <c r="Z10" s="33"/>
    </row>
    <row r="11" spans="1:27" s="39" customFormat="1" ht="23.25" customHeight="1" x14ac:dyDescent="0.25">
      <c r="A11" s="38"/>
      <c r="B11" s="38"/>
      <c r="C11" s="38" t="s">
        <v>9</v>
      </c>
      <c r="D11" s="37"/>
      <c r="E11" s="37"/>
      <c r="F11" s="20">
        <f>SUM(I11,L11,O11,R11,U11)</f>
        <v>16117</v>
      </c>
      <c r="G11" s="21">
        <f>SUM(J11,M11,P11,S11,V11)</f>
        <v>15770</v>
      </c>
      <c r="H11" s="22"/>
      <c r="I11" s="20">
        <f>SUM(I12:I13)</f>
        <v>3710</v>
      </c>
      <c r="J11" s="21">
        <f>SUM(J12:J13)</f>
        <v>3584</v>
      </c>
      <c r="K11" s="22"/>
      <c r="L11" s="20">
        <f>SUM(L12:L13)</f>
        <v>3844</v>
      </c>
      <c r="M11" s="21">
        <f>SUM(M12:M13)</f>
        <v>3733</v>
      </c>
      <c r="N11" s="22"/>
      <c r="O11" s="20">
        <f>SUM(O12:O13)</f>
        <v>4063</v>
      </c>
      <c r="P11" s="21">
        <f>SUM(P12:P13)</f>
        <v>3990</v>
      </c>
      <c r="Q11" s="22"/>
      <c r="R11" s="20">
        <f>SUM(R12:R13)</f>
        <v>4161</v>
      </c>
      <c r="S11" s="21">
        <f>SUM(S12:S13)</f>
        <v>4124</v>
      </c>
      <c r="T11" s="21"/>
      <c r="U11" s="20">
        <f>SUM(U12:U13)</f>
        <v>339</v>
      </c>
      <c r="V11" s="21">
        <f>SUM(V12:V13)</f>
        <v>339</v>
      </c>
      <c r="W11" s="21"/>
      <c r="X11" s="21"/>
      <c r="Y11" s="21"/>
      <c r="Z11" s="33"/>
    </row>
    <row r="12" spans="1:27" s="39" customFormat="1" ht="15" customHeight="1" x14ac:dyDescent="0.25">
      <c r="A12" s="38"/>
      <c r="B12" s="38"/>
      <c r="C12" s="38"/>
      <c r="D12" s="37" t="s">
        <v>87</v>
      </c>
      <c r="E12" s="37"/>
      <c r="F12" s="20">
        <f>SUM(I12,L12,O12,R12,U12)</f>
        <v>15709</v>
      </c>
      <c r="G12" s="21">
        <f>SUM(J12,M12,P12,S12,V12)</f>
        <v>15365</v>
      </c>
      <c r="H12" s="22"/>
      <c r="I12" s="20">
        <v>3574</v>
      </c>
      <c r="J12" s="21">
        <v>3450</v>
      </c>
      <c r="K12" s="22"/>
      <c r="L12" s="20">
        <v>3759</v>
      </c>
      <c r="M12" s="21">
        <v>3648</v>
      </c>
      <c r="N12" s="22"/>
      <c r="O12" s="20">
        <v>3968</v>
      </c>
      <c r="P12" s="21">
        <v>3895</v>
      </c>
      <c r="Q12" s="22"/>
      <c r="R12" s="20">
        <v>4069</v>
      </c>
      <c r="S12" s="21">
        <v>4033</v>
      </c>
      <c r="T12" s="21"/>
      <c r="U12" s="78">
        <v>339</v>
      </c>
      <c r="V12" s="33">
        <v>339</v>
      </c>
      <c r="W12" s="33"/>
      <c r="X12" s="33"/>
      <c r="Y12" s="33"/>
      <c r="Z12" s="33"/>
    </row>
    <row r="13" spans="1:27" s="39" customFormat="1" ht="15" customHeight="1" x14ac:dyDescent="0.25">
      <c r="A13" s="38"/>
      <c r="B13" s="38"/>
      <c r="C13" s="38"/>
      <c r="D13" s="37" t="s">
        <v>88</v>
      </c>
      <c r="E13" s="37"/>
      <c r="F13" s="20">
        <f>SUM(I13,L13,O13,R13)</f>
        <v>408</v>
      </c>
      <c r="G13" s="21">
        <f>SUM(J13,M13,P13,S13)</f>
        <v>405</v>
      </c>
      <c r="H13" s="22"/>
      <c r="I13" s="20">
        <v>136</v>
      </c>
      <c r="J13" s="21">
        <v>134</v>
      </c>
      <c r="K13" s="22"/>
      <c r="L13" s="20">
        <v>85</v>
      </c>
      <c r="M13" s="21">
        <v>85</v>
      </c>
      <c r="N13" s="22"/>
      <c r="O13" s="20">
        <v>95</v>
      </c>
      <c r="P13" s="21">
        <v>95</v>
      </c>
      <c r="Q13" s="22"/>
      <c r="R13" s="20">
        <v>92</v>
      </c>
      <c r="S13" s="21">
        <v>91</v>
      </c>
      <c r="T13" s="21"/>
      <c r="U13" s="80" t="s">
        <v>43</v>
      </c>
      <c r="V13" s="18" t="s">
        <v>43</v>
      </c>
      <c r="W13" s="18"/>
      <c r="X13" s="18"/>
      <c r="Y13" s="18"/>
      <c r="Z13" s="33"/>
    </row>
    <row r="14" spans="1:27" ht="23.25" customHeight="1" x14ac:dyDescent="0.25">
      <c r="A14" s="36"/>
      <c r="B14" s="36"/>
      <c r="C14" s="36" t="s">
        <v>10</v>
      </c>
      <c r="D14" s="37"/>
      <c r="E14" s="37"/>
      <c r="F14" s="20">
        <f>SUM(F15:F16)</f>
        <v>4506</v>
      </c>
      <c r="G14" s="21">
        <f>SUM(G15:G16)</f>
        <v>4232</v>
      </c>
      <c r="H14" s="22"/>
      <c r="I14" s="20">
        <f>SUM(I15:I16)</f>
        <v>1625</v>
      </c>
      <c r="J14" s="21">
        <f>SUM(J15:J16)</f>
        <v>1479</v>
      </c>
      <c r="K14" s="22"/>
      <c r="L14" s="20">
        <f>SUM(L15:L16)</f>
        <v>1454</v>
      </c>
      <c r="M14" s="21">
        <f>SUM(M15:M16)</f>
        <v>1361</v>
      </c>
      <c r="N14" s="22"/>
      <c r="O14" s="20">
        <f>SUM(O15:O16)</f>
        <v>1427</v>
      </c>
      <c r="P14" s="21">
        <f>SUM(P15:P16)</f>
        <v>1392</v>
      </c>
      <c r="Q14" s="22"/>
      <c r="R14" s="20" t="s">
        <v>43</v>
      </c>
      <c r="S14" s="21" t="s">
        <v>43</v>
      </c>
      <c r="T14" s="21"/>
      <c r="U14" s="81" t="s">
        <v>43</v>
      </c>
      <c r="V14" s="18" t="s">
        <v>43</v>
      </c>
      <c r="W14" s="18"/>
      <c r="X14" s="18"/>
      <c r="Y14" s="18"/>
      <c r="Z14" s="33"/>
    </row>
    <row r="15" spans="1:27" ht="15" customHeight="1" x14ac:dyDescent="0.25">
      <c r="A15" s="36"/>
      <c r="B15" s="36"/>
      <c r="C15" s="36"/>
      <c r="D15" s="37" t="s">
        <v>87</v>
      </c>
      <c r="E15" s="37"/>
      <c r="F15" s="20">
        <f>SUM(I15,L15,O15,R15)</f>
        <v>4480</v>
      </c>
      <c r="G15" s="21">
        <f>SUM(J15,M15,P15,S15)</f>
        <v>4206</v>
      </c>
      <c r="H15" s="22"/>
      <c r="I15" s="20">
        <v>1603</v>
      </c>
      <c r="J15" s="21">
        <v>1457</v>
      </c>
      <c r="K15" s="22"/>
      <c r="L15" s="20">
        <v>1451</v>
      </c>
      <c r="M15" s="21">
        <v>1358</v>
      </c>
      <c r="N15" s="22"/>
      <c r="O15" s="20">
        <v>1426</v>
      </c>
      <c r="P15" s="21">
        <v>1391</v>
      </c>
      <c r="Q15" s="22"/>
      <c r="R15" s="20" t="s">
        <v>43</v>
      </c>
      <c r="S15" s="21" t="s">
        <v>43</v>
      </c>
      <c r="T15" s="21"/>
      <c r="U15" s="81" t="s">
        <v>43</v>
      </c>
      <c r="V15" s="18" t="s">
        <v>43</v>
      </c>
      <c r="W15" s="18"/>
      <c r="X15" s="18"/>
      <c r="Y15" s="18"/>
      <c r="Z15" s="33"/>
    </row>
    <row r="16" spans="1:27" ht="15" customHeight="1" x14ac:dyDescent="0.25">
      <c r="A16" s="36"/>
      <c r="B16" s="36"/>
      <c r="C16" s="36"/>
      <c r="D16" s="37" t="s">
        <v>88</v>
      </c>
      <c r="E16" s="40"/>
      <c r="F16" s="20">
        <f>SUM(I16,L16,O16,R16)</f>
        <v>26</v>
      </c>
      <c r="G16" s="21">
        <f>SUM(J16,M16,P16,S16)</f>
        <v>26</v>
      </c>
      <c r="H16" s="22"/>
      <c r="I16" s="20">
        <v>22</v>
      </c>
      <c r="J16" s="21">
        <v>22</v>
      </c>
      <c r="K16" s="22"/>
      <c r="L16" s="20">
        <v>3</v>
      </c>
      <c r="M16" s="21">
        <v>3</v>
      </c>
      <c r="N16" s="22"/>
      <c r="O16" s="20">
        <v>1</v>
      </c>
      <c r="P16" s="21">
        <v>1</v>
      </c>
      <c r="Q16" s="22"/>
      <c r="R16" s="21" t="s">
        <v>43</v>
      </c>
      <c r="S16" s="21" t="s">
        <v>43</v>
      </c>
      <c r="T16" s="21"/>
      <c r="U16" s="81" t="s">
        <v>43</v>
      </c>
      <c r="V16" s="18" t="s">
        <v>43</v>
      </c>
      <c r="W16" s="18"/>
      <c r="X16" s="18"/>
      <c r="Y16" s="18"/>
      <c r="Z16" s="33"/>
    </row>
    <row r="17" spans="1:32" ht="23.25" customHeight="1" x14ac:dyDescent="0.25">
      <c r="A17" s="36"/>
      <c r="B17" s="36"/>
      <c r="C17" s="36" t="s">
        <v>62</v>
      </c>
      <c r="D17" s="37"/>
      <c r="E17" s="37"/>
      <c r="F17" s="20">
        <f>SUM(F18,F21,F23)</f>
        <v>1529</v>
      </c>
      <c r="G17" s="21">
        <f>SUM(G18,G21,G23)</f>
        <v>1441</v>
      </c>
      <c r="H17" s="22"/>
      <c r="I17" s="20">
        <f>SUM(I18,I21,I23)</f>
        <v>417</v>
      </c>
      <c r="J17" s="21">
        <f>SUM(J18,J21,J23)</f>
        <v>395</v>
      </c>
      <c r="K17" s="22"/>
      <c r="L17" s="20">
        <f>SUM(L18,L21,L23)</f>
        <v>408</v>
      </c>
      <c r="M17" s="21">
        <f>SUM(M18,M21,M23)</f>
        <v>387</v>
      </c>
      <c r="N17" s="22"/>
      <c r="O17" s="20">
        <f>SUM(O18,O21,O23)</f>
        <v>362</v>
      </c>
      <c r="P17" s="21">
        <f>SUM(P18,P21,P23)</f>
        <v>338</v>
      </c>
      <c r="Q17" s="22"/>
      <c r="R17" s="20">
        <f>SUM(R18,R21,R23)</f>
        <v>342</v>
      </c>
      <c r="S17" s="21">
        <f>SUM(S18,S21,S23)</f>
        <v>321</v>
      </c>
      <c r="T17" s="21"/>
      <c r="U17" s="81" t="s">
        <v>43</v>
      </c>
      <c r="V17" s="18" t="s">
        <v>43</v>
      </c>
      <c r="W17" s="18"/>
      <c r="X17" s="18"/>
      <c r="Y17" s="18"/>
      <c r="Z17" s="33"/>
    </row>
    <row r="18" spans="1:32" ht="17.25" customHeight="1" x14ac:dyDescent="0.25">
      <c r="A18" s="36"/>
      <c r="B18" s="36"/>
      <c r="C18" s="36"/>
      <c r="D18" s="37" t="s">
        <v>90</v>
      </c>
      <c r="E18" s="37"/>
      <c r="F18" s="20">
        <f>SUM(F19:F20)</f>
        <v>686</v>
      </c>
      <c r="G18" s="21">
        <f>SUM(G19:G20)</f>
        <v>621</v>
      </c>
      <c r="H18" s="22"/>
      <c r="I18" s="20">
        <f>SUM(I19:I20)</f>
        <v>226</v>
      </c>
      <c r="J18" s="21">
        <f>J19+J20</f>
        <v>209</v>
      </c>
      <c r="K18" s="22"/>
      <c r="L18" s="20">
        <f>L19+L20</f>
        <v>184</v>
      </c>
      <c r="M18" s="21">
        <f>M19+M20</f>
        <v>166</v>
      </c>
      <c r="N18" s="22"/>
      <c r="O18" s="20">
        <f>O19+O20</f>
        <v>143</v>
      </c>
      <c r="P18" s="21">
        <f>P19+P20</f>
        <v>131</v>
      </c>
      <c r="Q18" s="22"/>
      <c r="R18" s="20">
        <f>SUM(R19:R20)</f>
        <v>133</v>
      </c>
      <c r="S18" s="21">
        <f>SUM(S19:S20)</f>
        <v>115</v>
      </c>
      <c r="T18" s="21"/>
      <c r="U18" s="81" t="s">
        <v>43</v>
      </c>
      <c r="V18" s="18" t="s">
        <v>43</v>
      </c>
      <c r="W18" s="18"/>
      <c r="X18" s="18"/>
      <c r="Y18" s="18"/>
      <c r="Z18" s="33"/>
    </row>
    <row r="19" spans="1:32" ht="15" customHeight="1" x14ac:dyDescent="0.25">
      <c r="A19" s="36"/>
      <c r="B19" s="36"/>
      <c r="C19" s="36"/>
      <c r="D19" s="35"/>
      <c r="E19" s="37" t="s">
        <v>87</v>
      </c>
      <c r="F19" s="20">
        <f>SUM(I19,L19,O19,R19)</f>
        <v>666</v>
      </c>
      <c r="G19" s="21">
        <f>SUM(J19,M19,P19,S19)</f>
        <v>602</v>
      </c>
      <c r="H19" s="22"/>
      <c r="I19" s="20">
        <v>218</v>
      </c>
      <c r="J19" s="21">
        <v>202</v>
      </c>
      <c r="K19" s="22"/>
      <c r="L19" s="20">
        <v>175</v>
      </c>
      <c r="M19" s="21">
        <v>157</v>
      </c>
      <c r="N19" s="22"/>
      <c r="O19" s="20">
        <v>140</v>
      </c>
      <c r="P19" s="21">
        <v>128</v>
      </c>
      <c r="Q19" s="22"/>
      <c r="R19" s="20">
        <v>133</v>
      </c>
      <c r="S19" s="21">
        <v>115</v>
      </c>
      <c r="T19" s="21">
        <v>100</v>
      </c>
      <c r="U19" s="81" t="s">
        <v>43</v>
      </c>
      <c r="V19" s="18" t="s">
        <v>43</v>
      </c>
      <c r="W19" s="18"/>
      <c r="X19" s="18"/>
      <c r="Y19" s="18"/>
      <c r="Z19" s="33"/>
    </row>
    <row r="20" spans="1:32" ht="15" customHeight="1" x14ac:dyDescent="0.25">
      <c r="A20" s="36"/>
      <c r="B20" s="36"/>
      <c r="C20" s="36"/>
      <c r="D20" s="35"/>
      <c r="E20" s="37" t="s">
        <v>88</v>
      </c>
      <c r="F20" s="20">
        <f>SUM(I20,L20,O20,R20)</f>
        <v>20</v>
      </c>
      <c r="G20" s="21">
        <f>SUM(J20,M20,P20,S20)</f>
        <v>19</v>
      </c>
      <c r="H20" s="22"/>
      <c r="I20" s="20">
        <v>8</v>
      </c>
      <c r="J20" s="21">
        <v>7</v>
      </c>
      <c r="K20" s="22"/>
      <c r="L20" s="20">
        <v>9</v>
      </c>
      <c r="M20" s="21">
        <v>9</v>
      </c>
      <c r="N20" s="22"/>
      <c r="O20" s="20">
        <v>3</v>
      </c>
      <c r="P20" s="21">
        <v>3</v>
      </c>
      <c r="Q20" s="22"/>
      <c r="R20" s="20" t="s">
        <v>43</v>
      </c>
      <c r="S20" s="21" t="s">
        <v>43</v>
      </c>
      <c r="T20" s="21"/>
      <c r="U20" s="81" t="s">
        <v>43</v>
      </c>
      <c r="V20" s="18" t="s">
        <v>43</v>
      </c>
      <c r="W20" s="18"/>
      <c r="X20" s="18"/>
      <c r="Y20" s="18"/>
      <c r="Z20" s="33"/>
    </row>
    <row r="21" spans="1:32" ht="17.25" customHeight="1" x14ac:dyDescent="0.25">
      <c r="A21" s="34"/>
      <c r="B21" s="34"/>
      <c r="C21" s="34"/>
      <c r="D21" s="35" t="s">
        <v>91</v>
      </c>
      <c r="E21" s="35"/>
      <c r="F21" s="20">
        <f>F22</f>
        <v>161</v>
      </c>
      <c r="G21" s="21">
        <f>G22</f>
        <v>159</v>
      </c>
      <c r="H21" s="22"/>
      <c r="I21" s="20">
        <f>I22</f>
        <v>58</v>
      </c>
      <c r="J21" s="21">
        <f>J22</f>
        <v>58</v>
      </c>
      <c r="K21" s="22"/>
      <c r="L21" s="20">
        <f>L22</f>
        <v>39</v>
      </c>
      <c r="M21" s="21">
        <f>M22</f>
        <v>39</v>
      </c>
      <c r="N21" s="22"/>
      <c r="O21" s="20">
        <f>O22</f>
        <v>40</v>
      </c>
      <c r="P21" s="21">
        <f>P22</f>
        <v>38</v>
      </c>
      <c r="Q21" s="22"/>
      <c r="R21" s="20">
        <f>R22</f>
        <v>24</v>
      </c>
      <c r="S21" s="21">
        <f>S22</f>
        <v>24</v>
      </c>
      <c r="T21" s="21"/>
      <c r="U21" s="81" t="s">
        <v>43</v>
      </c>
      <c r="V21" s="18" t="s">
        <v>43</v>
      </c>
      <c r="W21" s="18"/>
      <c r="X21" s="18"/>
      <c r="Y21" s="18"/>
      <c r="Z21" s="33"/>
    </row>
    <row r="22" spans="1:32" ht="15" customHeight="1" x14ac:dyDescent="0.25">
      <c r="A22" s="34"/>
      <c r="B22" s="34"/>
      <c r="C22" s="34"/>
      <c r="E22" s="35" t="s">
        <v>87</v>
      </c>
      <c r="F22" s="20">
        <f>SUM(I22,L22,O22,R22)</f>
        <v>161</v>
      </c>
      <c r="G22" s="21">
        <f>SUM(J22,M22,P22,S22)</f>
        <v>159</v>
      </c>
      <c r="H22" s="22"/>
      <c r="I22" s="20">
        <v>58</v>
      </c>
      <c r="J22" s="21">
        <v>58</v>
      </c>
      <c r="K22" s="22"/>
      <c r="L22" s="20">
        <v>39</v>
      </c>
      <c r="M22" s="21">
        <v>39</v>
      </c>
      <c r="N22" s="22"/>
      <c r="O22" s="20">
        <v>40</v>
      </c>
      <c r="P22" s="21">
        <v>38</v>
      </c>
      <c r="Q22" s="22"/>
      <c r="R22" s="20">
        <v>24</v>
      </c>
      <c r="S22" s="21">
        <v>24</v>
      </c>
      <c r="T22" s="21"/>
      <c r="U22" s="81" t="s">
        <v>43</v>
      </c>
      <c r="V22" s="18" t="s">
        <v>43</v>
      </c>
      <c r="W22" s="18"/>
      <c r="X22" s="18"/>
      <c r="Y22" s="18"/>
      <c r="Z22" s="33"/>
    </row>
    <row r="23" spans="1:32" ht="17.25" customHeight="1" x14ac:dyDescent="0.25">
      <c r="A23" s="34"/>
      <c r="B23" s="34"/>
      <c r="C23" s="34"/>
      <c r="D23" s="35" t="s">
        <v>93</v>
      </c>
      <c r="E23" s="35"/>
      <c r="F23" s="20">
        <f>SUM(F24:F24)</f>
        <v>682</v>
      </c>
      <c r="G23" s="21">
        <f>SUM(G24:G24)</f>
        <v>661</v>
      </c>
      <c r="H23" s="22"/>
      <c r="I23" s="20">
        <f>SUM(I24:I24)</f>
        <v>133</v>
      </c>
      <c r="J23" s="21">
        <f>SUM(J24:J24)</f>
        <v>128</v>
      </c>
      <c r="K23" s="22"/>
      <c r="L23" s="20">
        <f>SUM(L24:L24)</f>
        <v>185</v>
      </c>
      <c r="M23" s="21">
        <f>SUM(M24:M24)</f>
        <v>182</v>
      </c>
      <c r="N23" s="22"/>
      <c r="O23" s="20">
        <f>SUM(O24:O24)</f>
        <v>179</v>
      </c>
      <c r="P23" s="21">
        <f>SUM(P24:P24)</f>
        <v>169</v>
      </c>
      <c r="Q23" s="22"/>
      <c r="R23" s="20">
        <f>SUM(R24:R24)</f>
        <v>185</v>
      </c>
      <c r="S23" s="21">
        <f>SUM(S24:S24)</f>
        <v>182</v>
      </c>
      <c r="T23" s="21"/>
      <c r="U23" s="81" t="s">
        <v>43</v>
      </c>
      <c r="V23" s="18" t="s">
        <v>43</v>
      </c>
      <c r="W23" s="18"/>
      <c r="X23" s="18"/>
      <c r="Y23" s="33"/>
      <c r="Z23" s="33"/>
    </row>
    <row r="24" spans="1:32" ht="15" customHeight="1" x14ac:dyDescent="0.25">
      <c r="A24" s="34"/>
      <c r="B24" s="34"/>
      <c r="C24" s="34"/>
      <c r="D24" s="35"/>
      <c r="E24" s="35" t="s">
        <v>87</v>
      </c>
      <c r="F24" s="20">
        <f>SUM(I24,L24,O24,R24)</f>
        <v>682</v>
      </c>
      <c r="G24" s="21">
        <f>SUM(J24,M24,P24,S24)</f>
        <v>661</v>
      </c>
      <c r="H24" s="22"/>
      <c r="I24" s="20">
        <v>133</v>
      </c>
      <c r="J24" s="21">
        <v>128</v>
      </c>
      <c r="K24" s="22"/>
      <c r="L24" s="20">
        <v>185</v>
      </c>
      <c r="M24" s="21">
        <v>182</v>
      </c>
      <c r="N24" s="22"/>
      <c r="O24" s="20">
        <v>179</v>
      </c>
      <c r="P24" s="21">
        <v>169</v>
      </c>
      <c r="Q24" s="22"/>
      <c r="R24" s="20">
        <v>185</v>
      </c>
      <c r="S24" s="21">
        <v>182</v>
      </c>
      <c r="T24" s="21"/>
      <c r="U24" s="81" t="s">
        <v>43</v>
      </c>
      <c r="V24" s="18" t="s">
        <v>43</v>
      </c>
      <c r="W24" s="18"/>
      <c r="X24" s="18"/>
      <c r="Y24" s="18"/>
      <c r="Z24" s="33"/>
    </row>
    <row r="25" spans="1:32" ht="40.5" customHeight="1" x14ac:dyDescent="0.25">
      <c r="B25" s="203" t="s">
        <v>11</v>
      </c>
      <c r="C25" s="203"/>
      <c r="D25" s="203"/>
      <c r="E25" s="204"/>
      <c r="F25" s="120">
        <f>F26</f>
        <v>581</v>
      </c>
      <c r="G25" s="121">
        <f>G26</f>
        <v>547</v>
      </c>
      <c r="H25" s="122"/>
      <c r="I25" s="120">
        <f>I26</f>
        <v>172</v>
      </c>
      <c r="J25" s="121">
        <f>J26</f>
        <v>160</v>
      </c>
      <c r="K25" s="122"/>
      <c r="L25" s="120">
        <f>L26</f>
        <v>157</v>
      </c>
      <c r="M25" s="121">
        <f>M26</f>
        <v>147</v>
      </c>
      <c r="N25" s="122"/>
      <c r="O25" s="120">
        <f>O26</f>
        <v>183</v>
      </c>
      <c r="P25" s="121">
        <f>P26</f>
        <v>171</v>
      </c>
      <c r="Q25" s="122"/>
      <c r="R25" s="120">
        <f>R26</f>
        <v>69</v>
      </c>
      <c r="S25" s="121">
        <f>S26</f>
        <v>69</v>
      </c>
      <c r="T25" s="121"/>
      <c r="U25" s="123" t="s">
        <v>43</v>
      </c>
      <c r="V25" s="124" t="s">
        <v>43</v>
      </c>
      <c r="W25" s="18"/>
      <c r="X25" s="18"/>
      <c r="Y25" s="18"/>
    </row>
    <row r="26" spans="1:32" ht="12" customHeight="1" x14ac:dyDescent="0.25">
      <c r="A26" s="34"/>
      <c r="B26" s="34"/>
      <c r="C26" s="34"/>
      <c r="D26" s="35" t="s">
        <v>87</v>
      </c>
      <c r="E26" s="35"/>
      <c r="F26" s="20">
        <f>SUM(I26,L26,O26,R26)</f>
        <v>581</v>
      </c>
      <c r="G26" s="21">
        <f>SUM(J26,M26,P26,S26)</f>
        <v>547</v>
      </c>
      <c r="H26" s="22"/>
      <c r="I26" s="20">
        <v>172</v>
      </c>
      <c r="J26" s="21">
        <v>160</v>
      </c>
      <c r="K26" s="22">
        <v>157</v>
      </c>
      <c r="L26" s="20">
        <v>157</v>
      </c>
      <c r="M26" s="21">
        <v>147</v>
      </c>
      <c r="N26" s="22"/>
      <c r="O26" s="20">
        <v>183</v>
      </c>
      <c r="P26" s="21">
        <v>171</v>
      </c>
      <c r="Q26" s="22"/>
      <c r="R26" s="20">
        <v>69</v>
      </c>
      <c r="S26" s="21">
        <v>69</v>
      </c>
      <c r="T26" s="21"/>
      <c r="U26" s="81" t="s">
        <v>43</v>
      </c>
      <c r="V26" s="18" t="s">
        <v>43</v>
      </c>
      <c r="W26" s="18"/>
      <c r="X26" s="18"/>
      <c r="Y26" s="18"/>
      <c r="Z26" s="33"/>
    </row>
    <row r="28" spans="1:32" x14ac:dyDescent="0.25">
      <c r="AA28" s="76" t="s">
        <v>71</v>
      </c>
    </row>
    <row r="29" spans="1:32" x14ac:dyDescent="0.25">
      <c r="V29" s="41"/>
      <c r="W29" s="41"/>
      <c r="X29" s="41"/>
      <c r="Y29" s="41"/>
      <c r="Z29" s="42" t="s">
        <v>47</v>
      </c>
      <c r="AA29" s="42" t="s">
        <v>48</v>
      </c>
      <c r="AB29" s="42" t="s">
        <v>49</v>
      </c>
      <c r="AC29" s="42" t="s">
        <v>50</v>
      </c>
      <c r="AD29" s="42" t="s">
        <v>66</v>
      </c>
      <c r="AE29" s="41" t="s">
        <v>18</v>
      </c>
      <c r="AF29" s="41"/>
    </row>
    <row r="30" spans="1:32" x14ac:dyDescent="0.25">
      <c r="Y30" s="41" t="s">
        <v>1</v>
      </c>
      <c r="Z30" s="43">
        <f>SUM(I6)</f>
        <v>9331</v>
      </c>
      <c r="AA30" s="43">
        <f>SUM(L6)</f>
        <v>9397</v>
      </c>
      <c r="AB30" s="43">
        <f>SUM(O6)</f>
        <v>9611</v>
      </c>
      <c r="AC30" s="43">
        <f>SUM(R6)</f>
        <v>8393</v>
      </c>
      <c r="AD30" s="43">
        <f>SUM(U6)</f>
        <v>339</v>
      </c>
      <c r="AE30" s="43">
        <f>SUM(Z30:AD30)</f>
        <v>37071</v>
      </c>
      <c r="AF30" s="41"/>
    </row>
    <row r="31" spans="1:32" x14ac:dyDescent="0.25">
      <c r="Y31" s="41" t="s">
        <v>13</v>
      </c>
      <c r="Z31" s="43">
        <f>SUM(J6)</f>
        <v>9016</v>
      </c>
      <c r="AA31" s="43">
        <f>SUM(M6)</f>
        <v>9159</v>
      </c>
      <c r="AB31" s="43">
        <f>SUM(P6)</f>
        <v>9464</v>
      </c>
      <c r="AC31" s="43">
        <f>SUM(S6)</f>
        <v>8330</v>
      </c>
      <c r="AD31" s="43">
        <f>SUM(V6)</f>
        <v>339</v>
      </c>
      <c r="AE31" s="43">
        <f>SUM(Z31:AD31)</f>
        <v>36308</v>
      </c>
      <c r="AF31" s="41"/>
    </row>
    <row r="32" spans="1:32" x14ac:dyDescent="0.25">
      <c r="Y32" s="41"/>
      <c r="Z32" s="41"/>
      <c r="AA32" s="41"/>
      <c r="AB32" s="41"/>
      <c r="AC32" s="41"/>
      <c r="AD32" s="41"/>
      <c r="AE32" s="41"/>
      <c r="AF32" s="41"/>
    </row>
  </sheetData>
  <mergeCells count="15">
    <mergeCell ref="B25:E25"/>
    <mergeCell ref="S4:T4"/>
    <mergeCell ref="F3:H3"/>
    <mergeCell ref="G4:H4"/>
    <mergeCell ref="I3:K3"/>
    <mergeCell ref="L3:N3"/>
    <mergeCell ref="O3:Q3"/>
    <mergeCell ref="R3:T3"/>
    <mergeCell ref="A1:V1"/>
    <mergeCell ref="J4:K4"/>
    <mergeCell ref="M4:N4"/>
    <mergeCell ref="P4:Q4"/>
    <mergeCell ref="V4:W4"/>
    <mergeCell ref="U3:W3"/>
    <mergeCell ref="F2:W2"/>
  </mergeCells>
  <phoneticPr fontId="3" type="noConversion"/>
  <dataValidations xWindow="967" yWindow="699" count="1">
    <dataValidation allowBlank="1" showInputMessage="1" showErrorMessage="1" prompt="izmijeni podatke za graf" sqref="Z30:AD30"/>
  </dataValidations>
  <printOptions horizontalCentered="1"/>
  <pageMargins left="0.59055118110236227" right="0.59055118110236227" top="0.78740157480314965" bottom="0.59055118110236227" header="0.51181102362204722" footer="0.51181102362204722"/>
  <pageSetup paperSize="9" scale="85" orientation="portrait" horizontalDpi="1200" verticalDpi="1200" r:id="rId1"/>
  <headerFooter alignWithMargins="0">
    <oddFooter>&amp;R&amp;"Times New Roman,Regular"&amp;10 3</oddFooter>
  </headerFooter>
  <ignoredErrors>
    <ignoredError sqref="F14:G14 F21:G21 F23:G23 F25:G25" formula="1"/>
    <ignoredError sqref="P11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"/>
  <sheetViews>
    <sheetView showGridLines="0" workbookViewId="0">
      <selection activeCell="T18" sqref="T18"/>
    </sheetView>
  </sheetViews>
  <sheetFormatPr defaultColWidth="9.77734375" defaultRowHeight="15" x14ac:dyDescent="0.25"/>
  <cols>
    <col min="1" max="3" width="1.33203125" style="1" customWidth="1"/>
    <col min="4" max="4" width="1.44140625" style="1" customWidth="1"/>
    <col min="5" max="5" width="29.44140625" style="1" customWidth="1"/>
    <col min="6" max="6" width="4.88671875" style="1" customWidth="1"/>
    <col min="7" max="7" width="0.88671875" style="1" customWidth="1"/>
    <col min="8" max="8" width="6.33203125" style="1" customWidth="1"/>
    <col min="9" max="9" width="0.88671875" style="1" customWidth="1"/>
    <col min="10" max="10" width="6.77734375" style="1" customWidth="1"/>
    <col min="11" max="11" width="0.88671875" style="1" customWidth="1"/>
    <col min="12" max="12" width="6.77734375" style="1" customWidth="1"/>
    <col min="13" max="13" width="0.88671875" style="1" customWidth="1"/>
    <col min="14" max="14" width="6.5546875" style="1" customWidth="1"/>
    <col min="15" max="15" width="1.77734375" style="1" customWidth="1"/>
    <col min="16" max="17" width="2.5546875" style="1" customWidth="1"/>
    <col min="18" max="18" width="2.6640625" style="1" customWidth="1"/>
    <col min="19" max="19" width="5.5546875" style="1" customWidth="1"/>
    <col min="20" max="20" width="14" style="1" customWidth="1"/>
    <col min="21" max="21" width="7" style="1" customWidth="1"/>
    <col min="22" max="22" width="8.88671875" style="1" customWidth="1"/>
    <col min="23" max="23" width="4.77734375" style="1" customWidth="1"/>
    <col min="24" max="16384" width="9.77734375" style="1"/>
  </cols>
  <sheetData>
    <row r="1" spans="1:22" ht="35.25" customHeight="1" thickBot="1" x14ac:dyDescent="0.3">
      <c r="A1" s="209" t="s">
        <v>95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</row>
    <row r="2" spans="1:22" ht="20.25" customHeight="1" x14ac:dyDescent="0.25">
      <c r="A2" s="13"/>
      <c r="B2" s="13"/>
      <c r="C2" s="13"/>
      <c r="D2" s="2"/>
      <c r="E2" s="2"/>
      <c r="F2" s="182" t="s">
        <v>4</v>
      </c>
      <c r="G2" s="183"/>
      <c r="H2" s="184" t="s">
        <v>0</v>
      </c>
      <c r="I2" s="185"/>
      <c r="J2" s="192" t="s">
        <v>5</v>
      </c>
      <c r="K2" s="193"/>
      <c r="L2" s="193"/>
      <c r="M2" s="194"/>
      <c r="N2" s="182" t="s">
        <v>3</v>
      </c>
      <c r="O2" s="183"/>
    </row>
    <row r="3" spans="1:22" ht="15.75" customHeight="1" x14ac:dyDescent="0.25">
      <c r="A3" s="3"/>
      <c r="B3" s="3"/>
      <c r="C3" s="3"/>
      <c r="D3" s="3"/>
      <c r="E3" s="3"/>
      <c r="F3" s="179"/>
      <c r="G3" s="180"/>
      <c r="H3" s="186"/>
      <c r="I3" s="178"/>
      <c r="J3" s="188" t="s">
        <v>1</v>
      </c>
      <c r="K3" s="189"/>
      <c r="L3" s="190" t="s">
        <v>6</v>
      </c>
      <c r="M3" s="210"/>
      <c r="N3" s="179"/>
      <c r="O3" s="180"/>
    </row>
    <row r="4" spans="1:22" ht="27" customHeight="1" x14ac:dyDescent="0.25">
      <c r="A4" s="8" t="s">
        <v>84</v>
      </c>
      <c r="B4" s="8"/>
      <c r="C4" s="8"/>
      <c r="D4" s="14"/>
      <c r="E4" s="14"/>
      <c r="F4" s="15">
        <f>SUM(F5,F24)</f>
        <v>107</v>
      </c>
      <c r="G4" s="16"/>
      <c r="H4" s="15">
        <f>SUM(H5,H24)</f>
        <v>1549</v>
      </c>
      <c r="I4" s="17"/>
      <c r="J4" s="15">
        <f>SUM(J5,J24)</f>
        <v>36775</v>
      </c>
      <c r="K4" s="17"/>
      <c r="L4" s="15">
        <f>SUM(L5,L24)</f>
        <v>18650</v>
      </c>
      <c r="M4" s="17"/>
      <c r="N4" s="15">
        <f>SUM(N5,N24)</f>
        <v>4565</v>
      </c>
      <c r="O4" s="16"/>
    </row>
    <row r="5" spans="1:22" s="47" customFormat="1" ht="24.75" customHeight="1" x14ac:dyDescent="0.25">
      <c r="A5" s="44"/>
      <c r="B5" s="104" t="s">
        <v>8</v>
      </c>
      <c r="C5" s="44"/>
      <c r="D5" s="16"/>
      <c r="E5" s="16"/>
      <c r="F5" s="20">
        <f>SUM(F6,F10,F13,F16)</f>
        <v>102</v>
      </c>
      <c r="G5" s="21"/>
      <c r="H5" s="20">
        <f>SUM(H6,H10,H13,H16)</f>
        <v>1469</v>
      </c>
      <c r="I5" s="22"/>
      <c r="J5" s="20">
        <f>SUM(J6,J10,J13,J16)</f>
        <v>36220</v>
      </c>
      <c r="K5" s="22"/>
      <c r="L5" s="20">
        <f>SUM(L6,L10,L13,L16)</f>
        <v>18409</v>
      </c>
      <c r="M5" s="22"/>
      <c r="N5" s="20">
        <f>SUM(N6,N10,N13,N16)</f>
        <v>4455</v>
      </c>
      <c r="O5" s="46"/>
    </row>
    <row r="6" spans="1:22" ht="21" customHeight="1" x14ac:dyDescent="0.25">
      <c r="A6" s="23"/>
      <c r="B6" s="23"/>
      <c r="C6" s="23" t="s">
        <v>2</v>
      </c>
      <c r="D6" s="24"/>
      <c r="E6" s="24"/>
      <c r="F6" s="20">
        <f>SUM(F7:F9)</f>
        <v>38</v>
      </c>
      <c r="G6" s="21"/>
      <c r="H6" s="20">
        <f>SUM(H7:H9)</f>
        <v>582</v>
      </c>
      <c r="I6" s="22"/>
      <c r="J6" s="20">
        <f>SUM(J7:J9)</f>
        <v>14708</v>
      </c>
      <c r="K6" s="22"/>
      <c r="L6" s="20">
        <f>SUM(L7:L9)</f>
        <v>8647</v>
      </c>
      <c r="M6" s="22"/>
      <c r="N6" s="20">
        <f>SUM(N7:N9)</f>
        <v>1477</v>
      </c>
      <c r="O6" s="7"/>
    </row>
    <row r="7" spans="1:22" ht="15" customHeight="1" x14ac:dyDescent="0.25">
      <c r="A7" s="23"/>
      <c r="B7" s="23"/>
      <c r="C7" s="23"/>
      <c r="D7" s="24" t="s">
        <v>87</v>
      </c>
      <c r="E7" s="24"/>
      <c r="F7" s="20">
        <v>23</v>
      </c>
      <c r="G7" s="21"/>
      <c r="H7" s="20">
        <v>491</v>
      </c>
      <c r="I7" s="22"/>
      <c r="J7" s="20">
        <v>12994</v>
      </c>
      <c r="K7" s="22"/>
      <c r="L7" s="20">
        <v>7688</v>
      </c>
      <c r="M7" s="22"/>
      <c r="N7" s="20">
        <v>1139</v>
      </c>
      <c r="O7" s="7"/>
      <c r="T7" s="33"/>
      <c r="U7" s="33"/>
      <c r="V7" s="33"/>
    </row>
    <row r="8" spans="1:22" ht="15" customHeight="1" x14ac:dyDescent="0.25">
      <c r="A8" s="23"/>
      <c r="B8" s="23"/>
      <c r="C8" s="23"/>
      <c r="D8" s="24" t="s">
        <v>88</v>
      </c>
      <c r="E8" s="24"/>
      <c r="F8" s="20">
        <v>11</v>
      </c>
      <c r="G8" s="21"/>
      <c r="H8" s="20">
        <v>55</v>
      </c>
      <c r="I8" s="22"/>
      <c r="J8" s="20">
        <v>840</v>
      </c>
      <c r="K8" s="22"/>
      <c r="L8" s="20">
        <v>373</v>
      </c>
      <c r="M8" s="22"/>
      <c r="N8" s="20">
        <v>237</v>
      </c>
      <c r="O8" s="7"/>
      <c r="T8" s="33"/>
      <c r="U8" s="33"/>
      <c r="V8" s="33"/>
    </row>
    <row r="9" spans="1:22" ht="15" customHeight="1" x14ac:dyDescent="0.25">
      <c r="A9" s="23"/>
      <c r="B9" s="23"/>
      <c r="C9" s="23"/>
      <c r="D9" s="24" t="s">
        <v>89</v>
      </c>
      <c r="E9" s="24"/>
      <c r="F9" s="20">
        <v>4</v>
      </c>
      <c r="G9" s="21"/>
      <c r="H9" s="20">
        <v>36</v>
      </c>
      <c r="I9" s="22"/>
      <c r="J9" s="20">
        <v>874</v>
      </c>
      <c r="K9" s="22"/>
      <c r="L9" s="20">
        <v>586</v>
      </c>
      <c r="M9" s="22"/>
      <c r="N9" s="20">
        <v>101</v>
      </c>
      <c r="O9" s="7"/>
      <c r="T9" s="48"/>
    </row>
    <row r="10" spans="1:22" ht="21" customHeight="1" x14ac:dyDescent="0.25">
      <c r="A10" s="23"/>
      <c r="B10" s="23"/>
      <c r="C10" s="23" t="s">
        <v>9</v>
      </c>
      <c r="D10" s="24"/>
      <c r="E10" s="24"/>
      <c r="F10" s="20">
        <f>SUM(F11:F12)</f>
        <v>36</v>
      </c>
      <c r="G10" s="21"/>
      <c r="H10" s="20">
        <f>SUM(H11:H12)</f>
        <v>657</v>
      </c>
      <c r="I10" s="22"/>
      <c r="J10" s="20">
        <f>SUM(J11:J12)</f>
        <v>15690</v>
      </c>
      <c r="K10" s="22"/>
      <c r="L10" s="20">
        <f>SUM(L11:L12)</f>
        <v>7142</v>
      </c>
      <c r="M10" s="22"/>
      <c r="N10" s="20">
        <f>SUM(N11:N12)</f>
        <v>1832</v>
      </c>
      <c r="O10" s="7"/>
    </row>
    <row r="11" spans="1:22" ht="15" customHeight="1" x14ac:dyDescent="0.25">
      <c r="A11" s="23"/>
      <c r="B11" s="23"/>
      <c r="C11" s="23"/>
      <c r="D11" s="24" t="s">
        <v>87</v>
      </c>
      <c r="E11" s="24"/>
      <c r="F11" s="20">
        <v>30</v>
      </c>
      <c r="G11" s="21"/>
      <c r="H11" s="20">
        <v>626</v>
      </c>
      <c r="I11" s="22"/>
      <c r="J11" s="20">
        <v>15311</v>
      </c>
      <c r="K11" s="22"/>
      <c r="L11" s="20">
        <v>7012</v>
      </c>
      <c r="M11" s="22"/>
      <c r="N11" s="20">
        <v>1726</v>
      </c>
      <c r="O11" s="7"/>
    </row>
    <row r="12" spans="1:22" ht="15" customHeight="1" x14ac:dyDescent="0.25">
      <c r="A12" s="23"/>
      <c r="B12" s="23"/>
      <c r="C12" s="23"/>
      <c r="D12" s="24" t="s">
        <v>88</v>
      </c>
      <c r="E12" s="24"/>
      <c r="F12" s="20">
        <v>6</v>
      </c>
      <c r="G12" s="21"/>
      <c r="H12" s="20">
        <v>31</v>
      </c>
      <c r="I12" s="22"/>
      <c r="J12" s="20">
        <v>379</v>
      </c>
      <c r="K12" s="22"/>
      <c r="L12" s="20">
        <v>130</v>
      </c>
      <c r="M12" s="22"/>
      <c r="N12" s="20">
        <v>106</v>
      </c>
      <c r="O12" s="7"/>
    </row>
    <row r="13" spans="1:22" ht="21" customHeight="1" x14ac:dyDescent="0.25">
      <c r="A13" s="23"/>
      <c r="B13" s="23"/>
      <c r="C13" s="23" t="s">
        <v>10</v>
      </c>
      <c r="D13" s="24"/>
      <c r="E13" s="24"/>
      <c r="F13" s="20">
        <f>SUM(F14:F15)</f>
        <v>15</v>
      </c>
      <c r="G13" s="21"/>
      <c r="H13" s="20">
        <f>SUM(H14:H15)</f>
        <v>205</v>
      </c>
      <c r="I13" s="22"/>
      <c r="J13" s="20">
        <f>SUM(J14:J15)</f>
        <v>4286</v>
      </c>
      <c r="K13" s="22"/>
      <c r="L13" s="20">
        <f>SUM(L14:L15)</f>
        <v>1507</v>
      </c>
      <c r="M13" s="22"/>
      <c r="N13" s="20">
        <f>SUM(N14:N15)</f>
        <v>602</v>
      </c>
      <c r="O13" s="7"/>
    </row>
    <row r="14" spans="1:22" ht="15" customHeight="1" x14ac:dyDescent="0.25">
      <c r="A14" s="23"/>
      <c r="B14" s="23"/>
      <c r="C14" s="23"/>
      <c r="D14" s="24" t="s">
        <v>87</v>
      </c>
      <c r="E14" s="24"/>
      <c r="F14" s="20">
        <v>14</v>
      </c>
      <c r="G14" s="21"/>
      <c r="H14" s="20">
        <v>203</v>
      </c>
      <c r="I14" s="22"/>
      <c r="J14" s="20">
        <v>4281</v>
      </c>
      <c r="K14" s="22"/>
      <c r="L14" s="20">
        <v>1507</v>
      </c>
      <c r="M14" s="22"/>
      <c r="N14" s="20">
        <v>596</v>
      </c>
      <c r="O14" s="7"/>
      <c r="U14" s="33"/>
    </row>
    <row r="15" spans="1:22" ht="15" customHeight="1" x14ac:dyDescent="0.25">
      <c r="A15" s="23"/>
      <c r="B15" s="23"/>
      <c r="C15" s="23"/>
      <c r="D15" s="24" t="s">
        <v>88</v>
      </c>
      <c r="E15" s="24"/>
      <c r="F15" s="20">
        <v>1</v>
      </c>
      <c r="G15" s="21"/>
      <c r="H15" s="20">
        <v>2</v>
      </c>
      <c r="I15" s="22"/>
      <c r="J15" s="20">
        <v>5</v>
      </c>
      <c r="K15" s="22"/>
      <c r="L15" s="20" t="s">
        <v>43</v>
      </c>
      <c r="M15" s="22"/>
      <c r="N15" s="20">
        <v>6</v>
      </c>
      <c r="O15" s="7"/>
    </row>
    <row r="16" spans="1:22" ht="21" customHeight="1" x14ac:dyDescent="0.25">
      <c r="A16" s="23"/>
      <c r="B16" s="23"/>
      <c r="C16" s="23" t="s">
        <v>68</v>
      </c>
      <c r="D16" s="24"/>
      <c r="E16" s="24"/>
      <c r="F16" s="20">
        <f>SUM(F17,F20,F22)</f>
        <v>13</v>
      </c>
      <c r="G16" s="21"/>
      <c r="H16" s="20">
        <f>SUM(H17,H20,H22)</f>
        <v>25</v>
      </c>
      <c r="I16" s="22"/>
      <c r="J16" s="20">
        <f>SUM(J17,J20,J22)</f>
        <v>1536</v>
      </c>
      <c r="K16" s="22"/>
      <c r="L16" s="20">
        <f>SUM(L17,L20,L22)</f>
        <v>1113</v>
      </c>
      <c r="M16" s="22"/>
      <c r="N16" s="20">
        <f>SUM(N17,N20,N22)</f>
        <v>544</v>
      </c>
      <c r="O16" s="7"/>
    </row>
    <row r="17" spans="1:22" ht="16.5" customHeight="1" x14ac:dyDescent="0.25">
      <c r="A17" s="23"/>
      <c r="B17" s="23"/>
      <c r="C17" s="23"/>
      <c r="D17" s="24" t="s">
        <v>90</v>
      </c>
      <c r="E17" s="24"/>
      <c r="F17" s="20">
        <f>F18+F19</f>
        <v>8</v>
      </c>
      <c r="G17" s="21"/>
      <c r="H17" s="20" t="s">
        <v>22</v>
      </c>
      <c r="I17" s="22"/>
      <c r="J17" s="20">
        <f>J18+J19</f>
        <v>693</v>
      </c>
      <c r="K17" s="22"/>
      <c r="L17" s="20">
        <f>L18+L19</f>
        <v>431</v>
      </c>
      <c r="M17" s="22"/>
      <c r="N17" s="20">
        <f>N18+N19</f>
        <v>350</v>
      </c>
      <c r="O17" s="7"/>
    </row>
    <row r="18" spans="1:22" ht="15" customHeight="1" x14ac:dyDescent="0.25">
      <c r="A18" s="23"/>
      <c r="B18" s="23"/>
      <c r="C18" s="23"/>
      <c r="E18" s="24" t="s">
        <v>87</v>
      </c>
      <c r="F18" s="20">
        <v>5</v>
      </c>
      <c r="G18" s="21"/>
      <c r="H18" s="20" t="s">
        <v>43</v>
      </c>
      <c r="I18" s="22"/>
      <c r="J18" s="20">
        <v>674</v>
      </c>
      <c r="K18" s="22"/>
      <c r="L18" s="20">
        <v>420</v>
      </c>
      <c r="M18" s="22"/>
      <c r="N18" s="20">
        <v>327</v>
      </c>
      <c r="O18" s="7"/>
    </row>
    <row r="19" spans="1:22" ht="15" customHeight="1" x14ac:dyDescent="0.25">
      <c r="A19" s="23"/>
      <c r="B19" s="23"/>
      <c r="C19" s="23"/>
      <c r="E19" s="24" t="s">
        <v>88</v>
      </c>
      <c r="F19" s="20">
        <v>3</v>
      </c>
      <c r="G19" s="21"/>
      <c r="H19" s="20" t="s">
        <v>43</v>
      </c>
      <c r="I19" s="22"/>
      <c r="J19" s="20">
        <v>19</v>
      </c>
      <c r="K19" s="22"/>
      <c r="L19" s="20">
        <v>11</v>
      </c>
      <c r="M19" s="22"/>
      <c r="N19" s="20">
        <v>23</v>
      </c>
      <c r="O19" s="7"/>
    </row>
    <row r="20" spans="1:22" ht="16.5" customHeight="1" x14ac:dyDescent="0.25">
      <c r="A20" s="18"/>
      <c r="B20" s="18"/>
      <c r="C20" s="18"/>
      <c r="D20" s="19" t="s">
        <v>91</v>
      </c>
      <c r="E20" s="19"/>
      <c r="F20" s="20">
        <f>F21</f>
        <v>3</v>
      </c>
      <c r="G20" s="21"/>
      <c r="H20" s="20" t="s">
        <v>43</v>
      </c>
      <c r="I20" s="22"/>
      <c r="J20" s="20">
        <f>J21</f>
        <v>195</v>
      </c>
      <c r="K20" s="22"/>
      <c r="L20" s="20">
        <f>L21</f>
        <v>178</v>
      </c>
      <c r="M20" s="22"/>
      <c r="N20" s="20">
        <f>N21</f>
        <v>81</v>
      </c>
      <c r="O20" s="7"/>
    </row>
    <row r="21" spans="1:22" ht="15" customHeight="1" x14ac:dyDescent="0.25">
      <c r="A21" s="18"/>
      <c r="B21" s="18"/>
      <c r="C21" s="18"/>
      <c r="E21" s="19" t="s">
        <v>87</v>
      </c>
      <c r="F21" s="20">
        <v>3</v>
      </c>
      <c r="G21" s="21"/>
      <c r="H21" s="20" t="s">
        <v>43</v>
      </c>
      <c r="I21" s="22"/>
      <c r="J21" s="20">
        <v>195</v>
      </c>
      <c r="K21" s="22"/>
      <c r="L21" s="20">
        <v>178</v>
      </c>
      <c r="M21" s="22"/>
      <c r="N21" s="20">
        <v>81</v>
      </c>
      <c r="O21" s="7"/>
    </row>
    <row r="22" spans="1:22" ht="16.5" customHeight="1" x14ac:dyDescent="0.25">
      <c r="A22" s="18"/>
      <c r="B22" s="18"/>
      <c r="C22" s="18"/>
      <c r="D22" s="19" t="s">
        <v>93</v>
      </c>
      <c r="E22" s="19"/>
      <c r="F22" s="20">
        <f>SUM(F23:F23)</f>
        <v>2</v>
      </c>
      <c r="G22" s="21"/>
      <c r="H22" s="20">
        <f>SUM(H23:H23)</f>
        <v>25</v>
      </c>
      <c r="I22" s="22"/>
      <c r="J22" s="20">
        <f>SUM(J23:J23)</f>
        <v>648</v>
      </c>
      <c r="K22" s="22"/>
      <c r="L22" s="20">
        <f>SUM(L23:L23)</f>
        <v>504</v>
      </c>
      <c r="M22" s="22"/>
      <c r="N22" s="20">
        <f>SUM(N23:N23)</f>
        <v>113</v>
      </c>
      <c r="O22" s="7"/>
    </row>
    <row r="23" spans="1:22" ht="15" customHeight="1" x14ac:dyDescent="0.25">
      <c r="A23" s="18"/>
      <c r="B23" s="18"/>
      <c r="C23" s="18"/>
      <c r="E23" s="19" t="s">
        <v>87</v>
      </c>
      <c r="F23" s="20">
        <v>2</v>
      </c>
      <c r="G23" s="21"/>
      <c r="H23" s="20">
        <v>25</v>
      </c>
      <c r="I23" s="22"/>
      <c r="J23" s="20">
        <v>648</v>
      </c>
      <c r="K23" s="22"/>
      <c r="L23" s="20">
        <v>504</v>
      </c>
      <c r="M23" s="22"/>
      <c r="N23" s="20">
        <v>113</v>
      </c>
      <c r="O23" s="7"/>
    </row>
    <row r="24" spans="1:22" ht="21.75" customHeight="1" x14ac:dyDescent="0.25">
      <c r="A24" s="18"/>
      <c r="B24" s="105" t="s">
        <v>11</v>
      </c>
      <c r="C24" s="105"/>
      <c r="D24" s="105"/>
      <c r="E24" s="106"/>
      <c r="F24" s="20">
        <f>F25</f>
        <v>5</v>
      </c>
      <c r="G24" s="21"/>
      <c r="H24" s="20">
        <f>H25</f>
        <v>80</v>
      </c>
      <c r="I24" s="22"/>
      <c r="J24" s="20">
        <f>J25</f>
        <v>555</v>
      </c>
      <c r="K24" s="22"/>
      <c r="L24" s="20">
        <f>L25</f>
        <v>241</v>
      </c>
      <c r="M24" s="22"/>
      <c r="N24" s="20">
        <f>N25</f>
        <v>110</v>
      </c>
      <c r="O24" s="7"/>
    </row>
    <row r="25" spans="1:22" ht="15" customHeight="1" x14ac:dyDescent="0.25">
      <c r="A25" s="18"/>
      <c r="B25" s="18"/>
      <c r="C25" s="18"/>
      <c r="D25" s="19" t="s">
        <v>87</v>
      </c>
      <c r="E25" s="19"/>
      <c r="F25" s="20">
        <v>5</v>
      </c>
      <c r="G25" s="21"/>
      <c r="H25" s="20">
        <v>80</v>
      </c>
      <c r="I25" s="22"/>
      <c r="J25" s="21">
        <v>555</v>
      </c>
      <c r="K25" s="22"/>
      <c r="L25" s="21">
        <v>241</v>
      </c>
      <c r="M25" s="22"/>
      <c r="N25" s="21">
        <v>110</v>
      </c>
      <c r="O25" s="7"/>
    </row>
    <row r="26" spans="1:22" ht="27" customHeight="1" x14ac:dyDescent="0.25">
      <c r="A26" s="187" t="s">
        <v>85</v>
      </c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</row>
    <row r="27" spans="1:22" ht="6.75" customHeight="1" x14ac:dyDescent="0.25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</row>
    <row r="28" spans="1:22" ht="14.25" customHeight="1" x14ac:dyDescent="0.25">
      <c r="A28" s="18"/>
      <c r="B28" s="23" t="s">
        <v>77</v>
      </c>
      <c r="C28" s="18"/>
      <c r="D28" s="19"/>
      <c r="E28" s="19"/>
      <c r="F28" s="20">
        <f>SUM(F29)</f>
        <v>11</v>
      </c>
      <c r="G28" s="21"/>
      <c r="H28" s="20">
        <f>SUM(H29)</f>
        <v>120</v>
      </c>
      <c r="I28" s="22"/>
      <c r="J28" s="20">
        <f>SUM(J29)</f>
        <v>1125</v>
      </c>
      <c r="K28" s="22"/>
      <c r="L28" s="20">
        <f>SUM(L29)</f>
        <v>454</v>
      </c>
      <c r="M28" s="22"/>
      <c r="N28" s="20">
        <f>SUM(N29)</f>
        <v>303</v>
      </c>
      <c r="O28" s="7"/>
    </row>
    <row r="29" spans="1:22" ht="21" customHeight="1" x14ac:dyDescent="0.25">
      <c r="A29" s="23"/>
      <c r="B29" s="23"/>
      <c r="C29" s="23" t="s">
        <v>80</v>
      </c>
      <c r="D29" s="24"/>
      <c r="E29" s="24"/>
      <c r="F29" s="20">
        <f>SUM(F30:F31)</f>
        <v>11</v>
      </c>
      <c r="G29" s="21"/>
      <c r="H29" s="20">
        <f>SUM(H30:H31)</f>
        <v>120</v>
      </c>
      <c r="I29" s="22"/>
      <c r="J29" s="20">
        <f>SUM(J30:J31)</f>
        <v>1125</v>
      </c>
      <c r="K29" s="22"/>
      <c r="L29" s="20">
        <f>SUM(L30:L31)</f>
        <v>454</v>
      </c>
      <c r="M29" s="22"/>
      <c r="N29" s="20">
        <f>SUM(N30:N31)</f>
        <v>303</v>
      </c>
      <c r="O29" s="7"/>
    </row>
    <row r="30" spans="1:22" ht="15" customHeight="1" x14ac:dyDescent="0.25">
      <c r="A30" s="23"/>
      <c r="B30" s="23"/>
      <c r="C30" s="23"/>
      <c r="D30" s="24" t="s">
        <v>87</v>
      </c>
      <c r="E30" s="24"/>
      <c r="F30" s="20">
        <v>8</v>
      </c>
      <c r="G30" s="21"/>
      <c r="H30" s="20">
        <v>115</v>
      </c>
      <c r="I30" s="22"/>
      <c r="J30" s="20">
        <v>1107</v>
      </c>
      <c r="K30" s="22"/>
      <c r="L30" s="20">
        <v>447</v>
      </c>
      <c r="M30" s="22"/>
      <c r="N30" s="20">
        <v>261</v>
      </c>
      <c r="O30" s="7"/>
      <c r="V30" s="1" t="s">
        <v>45</v>
      </c>
    </row>
    <row r="31" spans="1:22" ht="15" customHeight="1" x14ac:dyDescent="0.25">
      <c r="A31" s="23"/>
      <c r="B31" s="23"/>
      <c r="C31" s="23"/>
      <c r="D31" s="24" t="s">
        <v>88</v>
      </c>
      <c r="E31" s="24"/>
      <c r="F31" s="20">
        <v>3</v>
      </c>
      <c r="G31" s="21"/>
      <c r="H31" s="20">
        <v>5</v>
      </c>
      <c r="I31" s="22"/>
      <c r="J31" s="20">
        <v>18</v>
      </c>
      <c r="K31" s="22"/>
      <c r="L31" s="20">
        <v>7</v>
      </c>
      <c r="M31" s="22"/>
      <c r="N31" s="20">
        <v>42</v>
      </c>
      <c r="O31" s="7"/>
    </row>
    <row r="32" spans="1:22" ht="24.75" customHeight="1" x14ac:dyDescent="0.25">
      <c r="A32" s="50" t="s">
        <v>78</v>
      </c>
      <c r="B32" s="23"/>
      <c r="C32" s="23"/>
      <c r="D32" s="24"/>
      <c r="E32" s="24"/>
      <c r="F32" s="21"/>
      <c r="G32" s="21"/>
      <c r="H32" s="21"/>
      <c r="I32" s="21"/>
      <c r="J32" s="21"/>
      <c r="K32" s="21"/>
      <c r="L32" s="21"/>
      <c r="M32" s="21"/>
      <c r="N32" s="21"/>
      <c r="O32" s="7"/>
    </row>
    <row r="33" spans="20:24" x14ac:dyDescent="0.25">
      <c r="U33" s="41"/>
      <c r="V33" s="41" t="s">
        <v>20</v>
      </c>
      <c r="W33" s="41" t="s">
        <v>6</v>
      </c>
    </row>
    <row r="34" spans="20:24" x14ac:dyDescent="0.25">
      <c r="T34" s="50" t="s">
        <v>39</v>
      </c>
      <c r="U34" s="51">
        <f>ROUND(V34/V$38*100,1)</f>
        <v>40.6</v>
      </c>
      <c r="V34" s="43">
        <f>SUM(J6)</f>
        <v>14708</v>
      </c>
      <c r="W34" s="43">
        <f>SUM(L6)</f>
        <v>8647</v>
      </c>
    </row>
    <row r="35" spans="20:24" x14ac:dyDescent="0.25">
      <c r="T35" s="50" t="s">
        <v>72</v>
      </c>
      <c r="U35" s="51">
        <f>ROUND(V35/V$38*100,1)</f>
        <v>43.3</v>
      </c>
      <c r="V35" s="43">
        <f>SUM(J10)</f>
        <v>15690</v>
      </c>
      <c r="W35" s="43">
        <f>SUM(L10)</f>
        <v>7142</v>
      </c>
    </row>
    <row r="36" spans="20:24" x14ac:dyDescent="0.25">
      <c r="T36" s="50" t="s">
        <v>73</v>
      </c>
      <c r="U36" s="51">
        <f>ROUND(V36/V$38*100,1)</f>
        <v>11.8</v>
      </c>
      <c r="V36" s="43">
        <f>SUM(J13)</f>
        <v>4286</v>
      </c>
      <c r="W36" s="43">
        <f>SUM(L13)</f>
        <v>1507</v>
      </c>
    </row>
    <row r="37" spans="20:24" x14ac:dyDescent="0.25">
      <c r="T37" s="50" t="s">
        <v>74</v>
      </c>
      <c r="U37" s="51">
        <f>ROUND(V37/V$38*100,1)</f>
        <v>4.2</v>
      </c>
      <c r="V37" s="43">
        <f>SUM(J16)</f>
        <v>1536</v>
      </c>
      <c r="W37" s="43">
        <f>SUM(L16)</f>
        <v>1113</v>
      </c>
    </row>
    <row r="38" spans="20:24" x14ac:dyDescent="0.25">
      <c r="T38" s="52" t="s">
        <v>19</v>
      </c>
      <c r="U38" s="51">
        <f>SUM(U34:U37)</f>
        <v>99.9</v>
      </c>
      <c r="V38" s="53">
        <f>SUM(V34:V37)</f>
        <v>36220</v>
      </c>
      <c r="W38" s="53">
        <f>SUM(W34:W37)</f>
        <v>18409</v>
      </c>
      <c r="X38" s="10"/>
    </row>
    <row r="39" spans="20:24" x14ac:dyDescent="0.25">
      <c r="U39" s="54"/>
      <c r="V39" s="55"/>
      <c r="W39" s="56"/>
      <c r="X39" s="56"/>
    </row>
    <row r="40" spans="20:24" x14ac:dyDescent="0.25">
      <c r="U40" s="54"/>
      <c r="V40" s="56"/>
      <c r="W40" s="56"/>
      <c r="X40" s="56"/>
    </row>
  </sheetData>
  <mergeCells count="8">
    <mergeCell ref="A26:O26"/>
    <mergeCell ref="A1:O1"/>
    <mergeCell ref="F2:G3"/>
    <mergeCell ref="H2:I3"/>
    <mergeCell ref="J2:M2"/>
    <mergeCell ref="N2:O3"/>
    <mergeCell ref="J3:K3"/>
    <mergeCell ref="L3:M3"/>
  </mergeCells>
  <phoneticPr fontId="3" type="noConversion"/>
  <dataValidations disablePrompts="1" count="1">
    <dataValidation allowBlank="1" showInputMessage="1" showErrorMessage="1" prompt="izmijeni podatke za graf" sqref="V33"/>
  </dataValidations>
  <printOptions horizontalCentered="1"/>
  <pageMargins left="0.59055118110236227" right="0.59055118110236227" top="0.78740157480314965" bottom="0.59055118110236227" header="0.51181102362204722" footer="0.51181102362204722"/>
  <pageSetup paperSize="9" scale="85" orientation="portrait" horizontalDpi="1200" verticalDpi="1200" r:id="rId1"/>
  <headerFooter alignWithMargins="0">
    <oddFooter>&amp;L&amp;"Times New Roman,Regular"&amp;10 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1"/>
  <sheetViews>
    <sheetView showGridLines="0" workbookViewId="0">
      <selection activeCell="AF19" sqref="AF19"/>
    </sheetView>
  </sheetViews>
  <sheetFormatPr defaultColWidth="9.77734375" defaultRowHeight="15" x14ac:dyDescent="0.25"/>
  <cols>
    <col min="1" max="1" width="0.44140625" style="1" customWidth="1"/>
    <col min="2" max="2" width="0.77734375" style="1" customWidth="1"/>
    <col min="3" max="3" width="0.6640625" style="1" customWidth="1"/>
    <col min="4" max="4" width="0.88671875" style="1" customWidth="1"/>
    <col min="5" max="5" width="15.88671875" style="1" customWidth="1"/>
    <col min="6" max="6" width="5.44140625" style="1" customWidth="1"/>
    <col min="7" max="7" width="5.33203125" style="1" customWidth="1"/>
    <col min="8" max="8" width="1.44140625" style="1" customWidth="1"/>
    <col min="9" max="9" width="4.6640625" style="1" customWidth="1"/>
    <col min="10" max="10" width="0.5546875" style="1" customWidth="1"/>
    <col min="11" max="11" width="5.33203125" style="1" customWidth="1"/>
    <col min="12" max="12" width="1.44140625" style="1" customWidth="1"/>
    <col min="13" max="13" width="4.6640625" style="1" customWidth="1"/>
    <col min="14" max="14" width="0.5546875" style="1" customWidth="1"/>
    <col min="15" max="15" width="5.33203125" style="1" customWidth="1"/>
    <col min="16" max="16" width="1.44140625" style="1" customWidth="1"/>
    <col min="17" max="17" width="4.6640625" style="1" customWidth="1"/>
    <col min="18" max="18" width="0.5546875" style="1" customWidth="1"/>
    <col min="19" max="19" width="5.33203125" style="1" customWidth="1"/>
    <col min="20" max="20" width="1.44140625" style="1" customWidth="1"/>
    <col min="21" max="21" width="4.6640625" style="1" customWidth="1"/>
    <col min="22" max="22" width="0.5546875" style="1" customWidth="1"/>
    <col min="23" max="23" width="5.33203125" style="1" customWidth="1"/>
    <col min="24" max="24" width="1.44140625" style="1" customWidth="1"/>
    <col min="25" max="25" width="4.6640625" style="1" customWidth="1"/>
    <col min="26" max="26" width="0.5546875" style="1" customWidth="1"/>
    <col min="27" max="27" width="5.33203125" style="1" customWidth="1"/>
    <col min="28" max="28" width="1.44140625" style="1" customWidth="1"/>
    <col min="29" max="39" width="5.5546875" style="1" customWidth="1"/>
    <col min="40" max="16384" width="9.77734375" style="1"/>
  </cols>
  <sheetData>
    <row r="1" spans="1:29" ht="27.75" customHeight="1" thickBot="1" x14ac:dyDescent="0.3">
      <c r="A1" s="125" t="s">
        <v>96</v>
      </c>
      <c r="B1" s="127"/>
      <c r="C1" s="127"/>
      <c r="D1" s="128"/>
      <c r="E1" s="128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8"/>
    </row>
    <row r="2" spans="1:29" ht="22.5" customHeight="1" x14ac:dyDescent="0.25">
      <c r="A2" s="130"/>
      <c r="B2" s="130"/>
      <c r="C2" s="130"/>
      <c r="D2" s="131"/>
      <c r="E2" s="131"/>
      <c r="F2" s="211" t="s">
        <v>12</v>
      </c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</row>
    <row r="3" spans="1:29" ht="20.25" customHeight="1" x14ac:dyDescent="0.25">
      <c r="A3" s="129"/>
      <c r="B3" s="129"/>
      <c r="C3" s="129"/>
      <c r="D3" s="132"/>
      <c r="E3" s="132"/>
      <c r="F3" s="213" t="s">
        <v>1</v>
      </c>
      <c r="G3" s="214"/>
      <c r="H3" s="133"/>
      <c r="I3" s="215" t="s">
        <v>14</v>
      </c>
      <c r="J3" s="216"/>
      <c r="K3" s="216"/>
      <c r="L3" s="134"/>
      <c r="M3" s="215" t="s">
        <v>15</v>
      </c>
      <c r="N3" s="216"/>
      <c r="O3" s="216"/>
      <c r="P3" s="134"/>
      <c r="Q3" s="215" t="s">
        <v>16</v>
      </c>
      <c r="R3" s="216"/>
      <c r="S3" s="216"/>
      <c r="T3" s="134"/>
      <c r="U3" s="215" t="s">
        <v>17</v>
      </c>
      <c r="V3" s="216"/>
      <c r="W3" s="216"/>
      <c r="X3" s="217"/>
      <c r="Y3" s="218" t="s">
        <v>59</v>
      </c>
      <c r="Z3" s="219"/>
      <c r="AA3" s="219"/>
      <c r="AB3" s="219"/>
    </row>
    <row r="4" spans="1:29" ht="20.25" customHeight="1" x14ac:dyDescent="0.25">
      <c r="A4" s="135"/>
      <c r="B4" s="135"/>
      <c r="C4" s="135"/>
      <c r="D4" s="135"/>
      <c r="E4" s="136"/>
      <c r="F4" s="137" t="s">
        <v>1</v>
      </c>
      <c r="G4" s="223" t="s">
        <v>21</v>
      </c>
      <c r="H4" s="224"/>
      <c r="I4" s="223" t="s">
        <v>1</v>
      </c>
      <c r="J4" s="224"/>
      <c r="K4" s="223" t="s">
        <v>21</v>
      </c>
      <c r="L4" s="224"/>
      <c r="M4" s="223" t="s">
        <v>1</v>
      </c>
      <c r="N4" s="224"/>
      <c r="O4" s="223" t="s">
        <v>21</v>
      </c>
      <c r="P4" s="224"/>
      <c r="Q4" s="223" t="s">
        <v>1</v>
      </c>
      <c r="R4" s="224"/>
      <c r="S4" s="223" t="s">
        <v>21</v>
      </c>
      <c r="T4" s="224"/>
      <c r="U4" s="223" t="s">
        <v>1</v>
      </c>
      <c r="V4" s="224"/>
      <c r="W4" s="223" t="s">
        <v>21</v>
      </c>
      <c r="X4" s="224"/>
      <c r="Y4" s="220" t="s">
        <v>1</v>
      </c>
      <c r="Z4" s="221"/>
      <c r="AA4" s="220" t="s">
        <v>21</v>
      </c>
      <c r="AB4" s="222"/>
      <c r="AC4" s="83"/>
    </row>
    <row r="5" spans="1:29" ht="27" customHeight="1" x14ac:dyDescent="0.25">
      <c r="A5" s="138" t="s">
        <v>84</v>
      </c>
      <c r="B5" s="138"/>
      <c r="C5" s="138"/>
      <c r="D5" s="139"/>
      <c r="E5" s="139"/>
      <c r="F5" s="140">
        <f>SUM(F6,F25)</f>
        <v>36775</v>
      </c>
      <c r="G5" s="141">
        <f>SUM(G6,G25)</f>
        <v>569</v>
      </c>
      <c r="H5" s="142"/>
      <c r="I5" s="141">
        <f>SUM(I6,I25)</f>
        <v>9467</v>
      </c>
      <c r="J5" s="141"/>
      <c r="K5" s="141">
        <f>SUM(K6,K25)</f>
        <v>220</v>
      </c>
      <c r="L5" s="143"/>
      <c r="M5" s="141">
        <f>SUM(M6,M25)</f>
        <v>9376</v>
      </c>
      <c r="N5" s="141"/>
      <c r="O5" s="141">
        <f>SUM(O6,O25)</f>
        <v>200</v>
      </c>
      <c r="P5" s="143"/>
      <c r="Q5" s="141">
        <f>SUM(Q6,Q25)</f>
        <v>9427</v>
      </c>
      <c r="R5" s="141"/>
      <c r="S5" s="141">
        <f>SUM(S6,S25)</f>
        <v>111</v>
      </c>
      <c r="T5" s="143"/>
      <c r="U5" s="141">
        <f>SUM(U6,U25)</f>
        <v>8174</v>
      </c>
      <c r="V5" s="141"/>
      <c r="W5" s="141">
        <f>SUM(W6,W25)</f>
        <v>38</v>
      </c>
      <c r="X5" s="143"/>
      <c r="Y5" s="144">
        <f>SUM(Y6,Y25)</f>
        <v>331</v>
      </c>
      <c r="Z5" s="144"/>
      <c r="AA5" s="145" t="s">
        <v>43</v>
      </c>
      <c r="AB5" s="128"/>
      <c r="AC5" s="16"/>
    </row>
    <row r="6" spans="1:29" ht="24.75" customHeight="1" x14ac:dyDescent="0.25">
      <c r="A6" s="146"/>
      <c r="B6" s="147" t="s">
        <v>8</v>
      </c>
      <c r="C6" s="146"/>
      <c r="D6" s="148"/>
      <c r="E6" s="148"/>
      <c r="F6" s="149">
        <f t="shared" ref="F6:Y6" si="0">SUM(F7,F11,F14,F17)</f>
        <v>36220</v>
      </c>
      <c r="G6" s="150">
        <f t="shared" si="0"/>
        <v>549</v>
      </c>
      <c r="H6" s="151"/>
      <c r="I6" s="150">
        <f t="shared" si="0"/>
        <v>9302</v>
      </c>
      <c r="J6" s="150"/>
      <c r="K6" s="150">
        <f t="shared" si="0"/>
        <v>212</v>
      </c>
      <c r="L6" s="152"/>
      <c r="M6" s="150">
        <f t="shared" si="0"/>
        <v>9210</v>
      </c>
      <c r="N6" s="150"/>
      <c r="O6" s="150">
        <f t="shared" si="0"/>
        <v>195</v>
      </c>
      <c r="P6" s="152"/>
      <c r="Q6" s="150">
        <f t="shared" si="0"/>
        <v>9276</v>
      </c>
      <c r="R6" s="150"/>
      <c r="S6" s="150">
        <f t="shared" si="0"/>
        <v>104</v>
      </c>
      <c r="T6" s="152"/>
      <c r="U6" s="150">
        <f t="shared" si="0"/>
        <v>8101</v>
      </c>
      <c r="V6" s="150"/>
      <c r="W6" s="150">
        <f t="shared" si="0"/>
        <v>38</v>
      </c>
      <c r="X6" s="152"/>
      <c r="Y6" s="150">
        <f t="shared" si="0"/>
        <v>331</v>
      </c>
      <c r="Z6" s="150"/>
      <c r="AA6" s="150" t="s">
        <v>43</v>
      </c>
      <c r="AB6" s="128"/>
      <c r="AC6" s="21"/>
    </row>
    <row r="7" spans="1:29" ht="21" customHeight="1" x14ac:dyDescent="0.25">
      <c r="A7" s="147"/>
      <c r="B7" s="147"/>
      <c r="C7" s="147" t="s">
        <v>2</v>
      </c>
      <c r="D7" s="153"/>
      <c r="E7" s="153"/>
      <c r="F7" s="149">
        <f t="shared" ref="F7:W7" si="1">SUM(F8:F10)</f>
        <v>14708</v>
      </c>
      <c r="G7" s="150">
        <f t="shared" si="1"/>
        <v>43</v>
      </c>
      <c r="H7" s="151"/>
      <c r="I7" s="150">
        <f t="shared" si="1"/>
        <v>3659</v>
      </c>
      <c r="J7" s="150"/>
      <c r="K7" s="150">
        <f t="shared" si="1"/>
        <v>16</v>
      </c>
      <c r="L7" s="152"/>
      <c r="M7" s="150">
        <f t="shared" si="1"/>
        <v>3582</v>
      </c>
      <c r="N7" s="150"/>
      <c r="O7" s="150">
        <f t="shared" si="1"/>
        <v>12</v>
      </c>
      <c r="P7" s="152"/>
      <c r="Q7" s="150">
        <f t="shared" si="1"/>
        <v>3699</v>
      </c>
      <c r="R7" s="150"/>
      <c r="S7" s="150">
        <f t="shared" si="1"/>
        <v>13</v>
      </c>
      <c r="T7" s="152"/>
      <c r="U7" s="150">
        <f t="shared" si="1"/>
        <v>3768</v>
      </c>
      <c r="V7" s="150"/>
      <c r="W7" s="150">
        <f t="shared" si="1"/>
        <v>2</v>
      </c>
      <c r="X7" s="152"/>
      <c r="Y7" s="154" t="s">
        <v>43</v>
      </c>
      <c r="Z7" s="154"/>
      <c r="AA7" s="146" t="s">
        <v>43</v>
      </c>
      <c r="AB7" s="128"/>
      <c r="AC7" s="12"/>
    </row>
    <row r="8" spans="1:29" ht="15" customHeight="1" x14ac:dyDescent="0.25">
      <c r="A8" s="147"/>
      <c r="B8" s="147"/>
      <c r="C8" s="147"/>
      <c r="D8" s="153" t="s">
        <v>87</v>
      </c>
      <c r="E8" s="153"/>
      <c r="F8" s="149">
        <f>SUM(I8,M8,Q8,U8)</f>
        <v>12994</v>
      </c>
      <c r="G8" s="150">
        <f t="shared" ref="G8:G10" si="2">SUM(K8,O8,S8,W8)</f>
        <v>24</v>
      </c>
      <c r="H8" s="151"/>
      <c r="I8" s="150">
        <v>3208</v>
      </c>
      <c r="J8" s="150"/>
      <c r="K8" s="150">
        <v>7</v>
      </c>
      <c r="L8" s="152"/>
      <c r="M8" s="150">
        <v>3147</v>
      </c>
      <c r="N8" s="150"/>
      <c r="O8" s="150">
        <v>7</v>
      </c>
      <c r="P8" s="152"/>
      <c r="Q8" s="150">
        <v>3312</v>
      </c>
      <c r="R8" s="150"/>
      <c r="S8" s="150">
        <v>9</v>
      </c>
      <c r="T8" s="152"/>
      <c r="U8" s="150">
        <v>3327</v>
      </c>
      <c r="V8" s="150"/>
      <c r="W8" s="150">
        <v>1</v>
      </c>
      <c r="X8" s="152"/>
      <c r="Y8" s="154" t="s">
        <v>43</v>
      </c>
      <c r="Z8" s="154"/>
      <c r="AA8" s="146" t="s">
        <v>43</v>
      </c>
      <c r="AB8" s="128"/>
      <c r="AC8" s="12"/>
    </row>
    <row r="9" spans="1:29" ht="15" customHeight="1" x14ac:dyDescent="0.25">
      <c r="A9" s="147"/>
      <c r="B9" s="147"/>
      <c r="C9" s="147"/>
      <c r="D9" s="153" t="s">
        <v>88</v>
      </c>
      <c r="E9" s="153"/>
      <c r="F9" s="149">
        <f>SUM(I9,M9,Q9,U9)</f>
        <v>840</v>
      </c>
      <c r="G9" s="150">
        <f t="shared" si="2"/>
        <v>14</v>
      </c>
      <c r="H9" s="151"/>
      <c r="I9" s="150">
        <v>226</v>
      </c>
      <c r="J9" s="150"/>
      <c r="K9" s="150">
        <v>6</v>
      </c>
      <c r="L9" s="152"/>
      <c r="M9" s="150">
        <v>217</v>
      </c>
      <c r="N9" s="150"/>
      <c r="O9" s="150">
        <v>5</v>
      </c>
      <c r="P9" s="152"/>
      <c r="Q9" s="150">
        <v>178</v>
      </c>
      <c r="R9" s="150"/>
      <c r="S9" s="150">
        <v>3</v>
      </c>
      <c r="T9" s="152"/>
      <c r="U9" s="150">
        <v>219</v>
      </c>
      <c r="V9" s="150"/>
      <c r="W9" s="150" t="s">
        <v>43</v>
      </c>
      <c r="X9" s="152"/>
      <c r="Y9" s="154" t="s">
        <v>43</v>
      </c>
      <c r="Z9" s="154"/>
      <c r="AA9" s="146" t="s">
        <v>43</v>
      </c>
      <c r="AB9" s="128"/>
      <c r="AC9" s="12"/>
    </row>
    <row r="10" spans="1:29" ht="15" customHeight="1" x14ac:dyDescent="0.25">
      <c r="A10" s="147"/>
      <c r="B10" s="147"/>
      <c r="C10" s="147"/>
      <c r="D10" s="153" t="s">
        <v>89</v>
      </c>
      <c r="E10" s="153"/>
      <c r="F10" s="149">
        <f>SUM(I10,M10,Q10,U10)</f>
        <v>874</v>
      </c>
      <c r="G10" s="150">
        <f t="shared" si="2"/>
        <v>5</v>
      </c>
      <c r="H10" s="151"/>
      <c r="I10" s="150">
        <v>225</v>
      </c>
      <c r="J10" s="150"/>
      <c r="K10" s="150">
        <v>3</v>
      </c>
      <c r="L10" s="152"/>
      <c r="M10" s="150">
        <v>218</v>
      </c>
      <c r="N10" s="150"/>
      <c r="O10" s="150" t="s">
        <v>43</v>
      </c>
      <c r="P10" s="152"/>
      <c r="Q10" s="150">
        <v>209</v>
      </c>
      <c r="R10" s="150"/>
      <c r="S10" s="150">
        <v>1</v>
      </c>
      <c r="T10" s="152"/>
      <c r="U10" s="150">
        <v>222</v>
      </c>
      <c r="V10" s="150"/>
      <c r="W10" s="150">
        <v>1</v>
      </c>
      <c r="X10" s="152"/>
      <c r="Y10" s="154" t="s">
        <v>43</v>
      </c>
      <c r="Z10" s="154"/>
      <c r="AA10" s="146" t="s">
        <v>43</v>
      </c>
      <c r="AB10" s="128"/>
      <c r="AC10" s="12"/>
    </row>
    <row r="11" spans="1:29" ht="23.25" customHeight="1" x14ac:dyDescent="0.25">
      <c r="A11" s="147"/>
      <c r="B11" s="147"/>
      <c r="C11" s="147" t="s">
        <v>9</v>
      </c>
      <c r="D11" s="153"/>
      <c r="E11" s="153"/>
      <c r="F11" s="149">
        <f t="shared" ref="F11:Y11" si="3">SUM(F12:F13)</f>
        <v>15690</v>
      </c>
      <c r="G11" s="150">
        <f t="shared" si="3"/>
        <v>250</v>
      </c>
      <c r="H11" s="151"/>
      <c r="I11" s="150">
        <f t="shared" si="3"/>
        <v>3791</v>
      </c>
      <c r="J11" s="150"/>
      <c r="K11" s="150">
        <f t="shared" si="3"/>
        <v>86</v>
      </c>
      <c r="L11" s="152"/>
      <c r="M11" s="150">
        <f t="shared" si="3"/>
        <v>3745</v>
      </c>
      <c r="N11" s="150"/>
      <c r="O11" s="150">
        <f t="shared" si="3"/>
        <v>90</v>
      </c>
      <c r="P11" s="152"/>
      <c r="Q11" s="150">
        <f t="shared" si="3"/>
        <v>3835</v>
      </c>
      <c r="R11" s="150"/>
      <c r="S11" s="150">
        <f t="shared" si="3"/>
        <v>55</v>
      </c>
      <c r="T11" s="152"/>
      <c r="U11" s="150">
        <f t="shared" si="3"/>
        <v>3988</v>
      </c>
      <c r="V11" s="150"/>
      <c r="W11" s="150">
        <f t="shared" si="3"/>
        <v>19</v>
      </c>
      <c r="X11" s="152"/>
      <c r="Y11" s="150">
        <f t="shared" si="3"/>
        <v>331</v>
      </c>
      <c r="Z11" s="150"/>
      <c r="AA11" s="150" t="s">
        <v>43</v>
      </c>
      <c r="AB11" s="128"/>
      <c r="AC11" s="12"/>
    </row>
    <row r="12" spans="1:29" ht="15" customHeight="1" x14ac:dyDescent="0.25">
      <c r="A12" s="147"/>
      <c r="B12" s="147"/>
      <c r="C12" s="147"/>
      <c r="D12" s="153" t="s">
        <v>87</v>
      </c>
      <c r="E12" s="153"/>
      <c r="F12" s="149">
        <f>SUM(I12,M12,Q12,U12,Y12)</f>
        <v>15311</v>
      </c>
      <c r="G12" s="150">
        <f>SUM(K12,O12,S12,W12,AA12)</f>
        <v>246</v>
      </c>
      <c r="H12" s="151"/>
      <c r="I12" s="150">
        <v>3696</v>
      </c>
      <c r="J12" s="150"/>
      <c r="K12" s="150">
        <v>82</v>
      </c>
      <c r="L12" s="152"/>
      <c r="M12" s="150">
        <v>3641</v>
      </c>
      <c r="N12" s="150"/>
      <c r="O12" s="150">
        <v>90</v>
      </c>
      <c r="P12" s="152"/>
      <c r="Q12" s="150">
        <v>3751</v>
      </c>
      <c r="R12" s="150"/>
      <c r="S12" s="150">
        <v>55</v>
      </c>
      <c r="T12" s="152"/>
      <c r="U12" s="150">
        <v>3892</v>
      </c>
      <c r="V12" s="150"/>
      <c r="W12" s="150">
        <v>19</v>
      </c>
      <c r="X12" s="152"/>
      <c r="Y12" s="154">
        <v>331</v>
      </c>
      <c r="Z12" s="154"/>
      <c r="AA12" s="146" t="s">
        <v>43</v>
      </c>
      <c r="AB12" s="128"/>
      <c r="AC12" s="12"/>
    </row>
    <row r="13" spans="1:29" ht="15" customHeight="1" x14ac:dyDescent="0.25">
      <c r="A13" s="147"/>
      <c r="B13" s="147"/>
      <c r="C13" s="147"/>
      <c r="D13" s="153" t="s">
        <v>88</v>
      </c>
      <c r="E13" s="153"/>
      <c r="F13" s="149">
        <f>SUM(I13,M13,Q13,U13)</f>
        <v>379</v>
      </c>
      <c r="G13" s="150">
        <f>SUM(K13,O13,S13,W13)</f>
        <v>4</v>
      </c>
      <c r="H13" s="151"/>
      <c r="I13" s="150">
        <v>95</v>
      </c>
      <c r="J13" s="150"/>
      <c r="K13" s="150">
        <v>4</v>
      </c>
      <c r="L13" s="152"/>
      <c r="M13" s="150">
        <v>104</v>
      </c>
      <c r="N13" s="150"/>
      <c r="O13" s="150" t="s">
        <v>43</v>
      </c>
      <c r="P13" s="152"/>
      <c r="Q13" s="150">
        <v>84</v>
      </c>
      <c r="R13" s="150"/>
      <c r="S13" s="150" t="s">
        <v>43</v>
      </c>
      <c r="T13" s="152"/>
      <c r="U13" s="150">
        <v>96</v>
      </c>
      <c r="V13" s="150"/>
      <c r="W13" s="150" t="s">
        <v>43</v>
      </c>
      <c r="X13" s="152"/>
      <c r="Y13" s="154" t="s">
        <v>43</v>
      </c>
      <c r="Z13" s="154"/>
      <c r="AA13" s="146" t="s">
        <v>43</v>
      </c>
      <c r="AB13" s="128"/>
      <c r="AC13" s="12"/>
    </row>
    <row r="14" spans="1:29" ht="23.25" customHeight="1" x14ac:dyDescent="0.25">
      <c r="A14" s="147"/>
      <c r="B14" s="147"/>
      <c r="C14" s="147" t="s">
        <v>63</v>
      </c>
      <c r="D14" s="153"/>
      <c r="E14" s="153"/>
      <c r="F14" s="149">
        <f t="shared" ref="F14:S14" si="4">SUM(F15:F16)</f>
        <v>4286</v>
      </c>
      <c r="G14" s="150">
        <f t="shared" si="4"/>
        <v>213</v>
      </c>
      <c r="H14" s="151"/>
      <c r="I14" s="150">
        <f t="shared" si="4"/>
        <v>1394</v>
      </c>
      <c r="J14" s="150"/>
      <c r="K14" s="150">
        <f t="shared" si="4"/>
        <v>104</v>
      </c>
      <c r="L14" s="152"/>
      <c r="M14" s="150">
        <f t="shared" si="4"/>
        <v>1518</v>
      </c>
      <c r="N14" s="150"/>
      <c r="O14" s="150">
        <f t="shared" si="4"/>
        <v>86</v>
      </c>
      <c r="P14" s="152"/>
      <c r="Q14" s="150">
        <f t="shared" si="4"/>
        <v>1374</v>
      </c>
      <c r="R14" s="150"/>
      <c r="S14" s="150">
        <f t="shared" si="4"/>
        <v>23</v>
      </c>
      <c r="T14" s="152"/>
      <c r="U14" s="150" t="s">
        <v>43</v>
      </c>
      <c r="V14" s="150"/>
      <c r="W14" s="150" t="s">
        <v>43</v>
      </c>
      <c r="X14" s="152"/>
      <c r="Y14" s="154" t="s">
        <v>43</v>
      </c>
      <c r="Z14" s="154"/>
      <c r="AA14" s="146" t="s">
        <v>43</v>
      </c>
      <c r="AB14" s="128"/>
      <c r="AC14" s="12"/>
    </row>
    <row r="15" spans="1:29" ht="15" customHeight="1" x14ac:dyDescent="0.25">
      <c r="A15" s="147"/>
      <c r="B15" s="147"/>
      <c r="C15" s="147"/>
      <c r="D15" s="153" t="s">
        <v>87</v>
      </c>
      <c r="E15" s="153"/>
      <c r="F15" s="149">
        <f>SUM(I15,M15,Q15,U15)</f>
        <v>4281</v>
      </c>
      <c r="G15" s="150">
        <f>SUM(K15,O15,S15,W15)</f>
        <v>213</v>
      </c>
      <c r="H15" s="151"/>
      <c r="I15" s="150">
        <v>1394</v>
      </c>
      <c r="J15" s="150"/>
      <c r="K15" s="150">
        <v>104</v>
      </c>
      <c r="L15" s="152"/>
      <c r="M15" s="150">
        <v>1516</v>
      </c>
      <c r="N15" s="150"/>
      <c r="O15" s="150">
        <v>86</v>
      </c>
      <c r="P15" s="152"/>
      <c r="Q15" s="150">
        <v>1371</v>
      </c>
      <c r="R15" s="150"/>
      <c r="S15" s="150">
        <v>23</v>
      </c>
      <c r="T15" s="152"/>
      <c r="U15" s="150" t="s">
        <v>43</v>
      </c>
      <c r="V15" s="150"/>
      <c r="W15" s="150" t="s">
        <v>43</v>
      </c>
      <c r="X15" s="152"/>
      <c r="Y15" s="154" t="s">
        <v>43</v>
      </c>
      <c r="Z15" s="154"/>
      <c r="AA15" s="146" t="s">
        <v>43</v>
      </c>
      <c r="AB15" s="128"/>
      <c r="AC15" s="12"/>
    </row>
    <row r="16" spans="1:29" ht="15" customHeight="1" x14ac:dyDescent="0.25">
      <c r="A16" s="147"/>
      <c r="B16" s="147"/>
      <c r="C16" s="147"/>
      <c r="D16" s="153" t="s">
        <v>88</v>
      </c>
      <c r="E16" s="153"/>
      <c r="F16" s="149">
        <f>SUM(I16,M16,Q16,U16)</f>
        <v>5</v>
      </c>
      <c r="G16" s="150" t="s">
        <v>22</v>
      </c>
      <c r="H16" s="151"/>
      <c r="I16" s="150" t="s">
        <v>43</v>
      </c>
      <c r="J16" s="150"/>
      <c r="K16" s="150" t="s">
        <v>43</v>
      </c>
      <c r="L16" s="152"/>
      <c r="M16" s="150">
        <v>2</v>
      </c>
      <c r="N16" s="150"/>
      <c r="O16" s="150" t="s">
        <v>43</v>
      </c>
      <c r="P16" s="152"/>
      <c r="Q16" s="150">
        <v>3</v>
      </c>
      <c r="R16" s="150"/>
      <c r="S16" s="150" t="s">
        <v>43</v>
      </c>
      <c r="T16" s="152"/>
      <c r="U16" s="150" t="s">
        <v>43</v>
      </c>
      <c r="V16" s="150"/>
      <c r="W16" s="150" t="s">
        <v>43</v>
      </c>
      <c r="X16" s="152"/>
      <c r="Y16" s="154" t="s">
        <v>43</v>
      </c>
      <c r="Z16" s="154"/>
      <c r="AA16" s="146" t="s">
        <v>43</v>
      </c>
      <c r="AB16" s="128"/>
      <c r="AC16" s="12"/>
    </row>
    <row r="17" spans="1:29" ht="23.25" customHeight="1" x14ac:dyDescent="0.25">
      <c r="A17" s="147"/>
      <c r="B17" s="147"/>
      <c r="C17" s="147" t="s">
        <v>62</v>
      </c>
      <c r="D17" s="153"/>
      <c r="E17" s="153"/>
      <c r="F17" s="149">
        <f t="shared" ref="F17:W17" si="5">SUM(F18,F21,F23)</f>
        <v>1536</v>
      </c>
      <c r="G17" s="150">
        <f t="shared" si="5"/>
        <v>43</v>
      </c>
      <c r="H17" s="151"/>
      <c r="I17" s="150">
        <f t="shared" si="5"/>
        <v>458</v>
      </c>
      <c r="J17" s="150"/>
      <c r="K17" s="150">
        <f t="shared" si="5"/>
        <v>6</v>
      </c>
      <c r="L17" s="152"/>
      <c r="M17" s="150">
        <f t="shared" si="5"/>
        <v>365</v>
      </c>
      <c r="N17" s="150"/>
      <c r="O17" s="150">
        <f t="shared" si="5"/>
        <v>7</v>
      </c>
      <c r="P17" s="152"/>
      <c r="Q17" s="150">
        <f t="shared" si="5"/>
        <v>368</v>
      </c>
      <c r="R17" s="150"/>
      <c r="S17" s="150">
        <f t="shared" si="5"/>
        <v>13</v>
      </c>
      <c r="T17" s="152"/>
      <c r="U17" s="150">
        <f t="shared" si="5"/>
        <v>345</v>
      </c>
      <c r="V17" s="150"/>
      <c r="W17" s="150">
        <f t="shared" si="5"/>
        <v>17</v>
      </c>
      <c r="X17" s="152"/>
      <c r="Y17" s="154" t="s">
        <v>43</v>
      </c>
      <c r="Z17" s="154"/>
      <c r="AA17" s="146" t="s">
        <v>43</v>
      </c>
      <c r="AB17" s="128"/>
      <c r="AC17" s="12"/>
    </row>
    <row r="18" spans="1:29" ht="16.5" customHeight="1" x14ac:dyDescent="0.25">
      <c r="A18" s="147"/>
      <c r="B18" s="147"/>
      <c r="C18" s="147"/>
      <c r="D18" s="153" t="s">
        <v>90</v>
      </c>
      <c r="E18" s="153"/>
      <c r="F18" s="149">
        <f t="shared" ref="F18:W18" si="6">SUM(F19:F20)</f>
        <v>693</v>
      </c>
      <c r="G18" s="150">
        <f t="shared" si="6"/>
        <v>25</v>
      </c>
      <c r="H18" s="151"/>
      <c r="I18" s="150">
        <f t="shared" si="6"/>
        <v>226</v>
      </c>
      <c r="J18" s="150"/>
      <c r="K18" s="150">
        <f t="shared" si="6"/>
        <v>1</v>
      </c>
      <c r="L18" s="152"/>
      <c r="M18" s="150">
        <f t="shared" si="6"/>
        <v>194</v>
      </c>
      <c r="N18" s="150"/>
      <c r="O18" s="150">
        <f t="shared" si="6"/>
        <v>5</v>
      </c>
      <c r="P18" s="152"/>
      <c r="Q18" s="150">
        <f t="shared" si="6"/>
        <v>138</v>
      </c>
      <c r="R18" s="150"/>
      <c r="S18" s="150">
        <f t="shared" si="6"/>
        <v>5</v>
      </c>
      <c r="T18" s="152"/>
      <c r="U18" s="150">
        <f t="shared" si="6"/>
        <v>135</v>
      </c>
      <c r="V18" s="150"/>
      <c r="W18" s="150">
        <f t="shared" si="6"/>
        <v>14</v>
      </c>
      <c r="X18" s="152"/>
      <c r="Y18" s="154" t="s">
        <v>43</v>
      </c>
      <c r="Z18" s="154"/>
      <c r="AA18" s="146" t="s">
        <v>43</v>
      </c>
      <c r="AB18" s="128"/>
      <c r="AC18" s="12"/>
    </row>
    <row r="19" spans="1:29" ht="15" customHeight="1" x14ac:dyDescent="0.25">
      <c r="A19" s="147"/>
      <c r="B19" s="147"/>
      <c r="C19" s="147"/>
      <c r="D19" s="148"/>
      <c r="E19" s="153" t="s">
        <v>87</v>
      </c>
      <c r="F19" s="149">
        <f>SUM(I19,M19,Q19,U19)</f>
        <v>674</v>
      </c>
      <c r="G19" s="150">
        <f>SUM(K19,O19,S19,W19)</f>
        <v>25</v>
      </c>
      <c r="H19" s="151"/>
      <c r="I19" s="150">
        <v>217</v>
      </c>
      <c r="J19" s="150"/>
      <c r="K19" s="150">
        <v>1</v>
      </c>
      <c r="L19" s="152"/>
      <c r="M19" s="150">
        <v>187</v>
      </c>
      <c r="N19" s="150"/>
      <c r="O19" s="150">
        <v>5</v>
      </c>
      <c r="P19" s="152"/>
      <c r="Q19" s="150">
        <v>137</v>
      </c>
      <c r="R19" s="150"/>
      <c r="S19" s="150">
        <v>5</v>
      </c>
      <c r="T19" s="152"/>
      <c r="U19" s="150">
        <v>133</v>
      </c>
      <c r="V19" s="150"/>
      <c r="W19" s="150">
        <v>14</v>
      </c>
      <c r="X19" s="152"/>
      <c r="Y19" s="154" t="s">
        <v>43</v>
      </c>
      <c r="Z19" s="154"/>
      <c r="AA19" s="146" t="s">
        <v>43</v>
      </c>
      <c r="AB19" s="128"/>
      <c r="AC19" s="12"/>
    </row>
    <row r="20" spans="1:29" ht="15" customHeight="1" x14ac:dyDescent="0.25">
      <c r="A20" s="147"/>
      <c r="B20" s="147"/>
      <c r="C20" s="147"/>
      <c r="D20" s="148"/>
      <c r="E20" s="153" t="s">
        <v>88</v>
      </c>
      <c r="F20" s="149">
        <f>SUM(I20,M20,Q20,U20)</f>
        <v>19</v>
      </c>
      <c r="G20" s="150" t="s">
        <v>43</v>
      </c>
      <c r="H20" s="151"/>
      <c r="I20" s="150">
        <v>9</v>
      </c>
      <c r="J20" s="150"/>
      <c r="K20" s="150" t="s">
        <v>43</v>
      </c>
      <c r="L20" s="152"/>
      <c r="M20" s="150">
        <v>7</v>
      </c>
      <c r="N20" s="150"/>
      <c r="O20" s="150" t="s">
        <v>43</v>
      </c>
      <c r="P20" s="152"/>
      <c r="Q20" s="150">
        <v>1</v>
      </c>
      <c r="R20" s="150"/>
      <c r="S20" s="150" t="s">
        <v>43</v>
      </c>
      <c r="T20" s="152"/>
      <c r="U20" s="150">
        <v>2</v>
      </c>
      <c r="V20" s="150"/>
      <c r="W20" s="150" t="s">
        <v>43</v>
      </c>
      <c r="X20" s="152"/>
      <c r="Y20" s="154" t="s">
        <v>43</v>
      </c>
      <c r="Z20" s="154"/>
      <c r="AA20" s="146" t="s">
        <v>43</v>
      </c>
      <c r="AB20" s="128"/>
      <c r="AC20" s="12"/>
    </row>
    <row r="21" spans="1:29" ht="16.5" customHeight="1" x14ac:dyDescent="0.25">
      <c r="A21" s="146"/>
      <c r="B21" s="146"/>
      <c r="C21" s="146"/>
      <c r="D21" s="148" t="s">
        <v>91</v>
      </c>
      <c r="E21" s="148"/>
      <c r="F21" s="149">
        <f>F22</f>
        <v>195</v>
      </c>
      <c r="G21" s="150">
        <f>SUM(K21,O21,S21,W21)</f>
        <v>1</v>
      </c>
      <c r="H21" s="151"/>
      <c r="I21" s="150">
        <f t="shared" ref="I21:W21" si="7">I22</f>
        <v>76</v>
      </c>
      <c r="J21" s="150"/>
      <c r="K21" s="150">
        <f t="shared" si="7"/>
        <v>1</v>
      </c>
      <c r="L21" s="152"/>
      <c r="M21" s="150">
        <f t="shared" si="7"/>
        <v>40</v>
      </c>
      <c r="N21" s="150"/>
      <c r="O21" s="150" t="str">
        <f t="shared" si="7"/>
        <v>-</v>
      </c>
      <c r="P21" s="152"/>
      <c r="Q21" s="150">
        <f t="shared" si="7"/>
        <v>41</v>
      </c>
      <c r="R21" s="150"/>
      <c r="S21" s="150" t="str">
        <f t="shared" si="7"/>
        <v>-</v>
      </c>
      <c r="T21" s="152"/>
      <c r="U21" s="150">
        <f t="shared" si="7"/>
        <v>38</v>
      </c>
      <c r="V21" s="150"/>
      <c r="W21" s="150" t="str">
        <f t="shared" si="7"/>
        <v>-</v>
      </c>
      <c r="X21" s="152"/>
      <c r="Y21" s="154" t="s">
        <v>43</v>
      </c>
      <c r="Z21" s="154"/>
      <c r="AA21" s="146" t="s">
        <v>43</v>
      </c>
      <c r="AB21" s="128"/>
      <c r="AC21" s="12"/>
    </row>
    <row r="22" spans="1:29" ht="15" customHeight="1" x14ac:dyDescent="0.25">
      <c r="A22" s="146"/>
      <c r="B22" s="146"/>
      <c r="C22" s="146"/>
      <c r="D22" s="128"/>
      <c r="E22" s="148" t="s">
        <v>87</v>
      </c>
      <c r="F22" s="149">
        <f>SUM(I22,M22,Q22,U22)</f>
        <v>195</v>
      </c>
      <c r="G22" s="150">
        <f>SUM(K22,O22,S22,W22)</f>
        <v>1</v>
      </c>
      <c r="H22" s="151"/>
      <c r="I22" s="150">
        <v>76</v>
      </c>
      <c r="J22" s="150"/>
      <c r="K22" s="150">
        <v>1</v>
      </c>
      <c r="L22" s="152"/>
      <c r="M22" s="150">
        <v>40</v>
      </c>
      <c r="N22" s="150"/>
      <c r="O22" s="150" t="s">
        <v>43</v>
      </c>
      <c r="P22" s="152"/>
      <c r="Q22" s="150">
        <v>41</v>
      </c>
      <c r="R22" s="150"/>
      <c r="S22" s="150" t="s">
        <v>43</v>
      </c>
      <c r="T22" s="152"/>
      <c r="U22" s="150">
        <v>38</v>
      </c>
      <c r="V22" s="150"/>
      <c r="W22" s="150" t="s">
        <v>43</v>
      </c>
      <c r="X22" s="152"/>
      <c r="Y22" s="154" t="s">
        <v>43</v>
      </c>
      <c r="Z22" s="154"/>
      <c r="AA22" s="146" t="s">
        <v>43</v>
      </c>
      <c r="AB22" s="128"/>
      <c r="AC22" s="12"/>
    </row>
    <row r="23" spans="1:29" ht="17.25" customHeight="1" x14ac:dyDescent="0.25">
      <c r="A23" s="146"/>
      <c r="B23" s="146"/>
      <c r="C23" s="146"/>
      <c r="D23" s="148" t="s">
        <v>93</v>
      </c>
      <c r="E23" s="148"/>
      <c r="F23" s="149">
        <f t="shared" ref="F23:W23" si="8">SUM(F24:F24)</f>
        <v>648</v>
      </c>
      <c r="G23" s="150">
        <f t="shared" si="8"/>
        <v>17</v>
      </c>
      <c r="H23" s="151"/>
      <c r="I23" s="150">
        <f t="shared" si="8"/>
        <v>156</v>
      </c>
      <c r="J23" s="150"/>
      <c r="K23" s="150">
        <f t="shared" si="8"/>
        <v>4</v>
      </c>
      <c r="L23" s="152"/>
      <c r="M23" s="150">
        <f t="shared" si="8"/>
        <v>131</v>
      </c>
      <c r="N23" s="150"/>
      <c r="O23" s="150">
        <f t="shared" si="8"/>
        <v>2</v>
      </c>
      <c r="P23" s="152"/>
      <c r="Q23" s="150">
        <f t="shared" si="8"/>
        <v>189</v>
      </c>
      <c r="R23" s="150"/>
      <c r="S23" s="150">
        <f t="shared" si="8"/>
        <v>8</v>
      </c>
      <c r="T23" s="152"/>
      <c r="U23" s="150">
        <f t="shared" si="8"/>
        <v>172</v>
      </c>
      <c r="V23" s="150"/>
      <c r="W23" s="150">
        <f t="shared" si="8"/>
        <v>3</v>
      </c>
      <c r="X23" s="152"/>
      <c r="Y23" s="154" t="s">
        <v>43</v>
      </c>
      <c r="Z23" s="154"/>
      <c r="AA23" s="146" t="s">
        <v>43</v>
      </c>
      <c r="AB23" s="128"/>
      <c r="AC23" s="12"/>
    </row>
    <row r="24" spans="1:29" ht="15" customHeight="1" x14ac:dyDescent="0.25">
      <c r="A24" s="146"/>
      <c r="B24" s="146"/>
      <c r="C24" s="146"/>
      <c r="D24" s="148"/>
      <c r="E24" s="155" t="s">
        <v>87</v>
      </c>
      <c r="F24" s="149">
        <f>SUM(I24,M24,Q24,U24)</f>
        <v>648</v>
      </c>
      <c r="G24" s="150">
        <f>SUM(K24,O24,S24,W24)</f>
        <v>17</v>
      </c>
      <c r="H24" s="151"/>
      <c r="I24" s="150">
        <v>156</v>
      </c>
      <c r="J24" s="150"/>
      <c r="K24" s="150">
        <v>4</v>
      </c>
      <c r="L24" s="152"/>
      <c r="M24" s="150">
        <v>131</v>
      </c>
      <c r="N24" s="150"/>
      <c r="O24" s="150">
        <v>2</v>
      </c>
      <c r="P24" s="152"/>
      <c r="Q24" s="150">
        <v>189</v>
      </c>
      <c r="R24" s="150"/>
      <c r="S24" s="150">
        <v>8</v>
      </c>
      <c r="T24" s="152"/>
      <c r="U24" s="150">
        <v>172</v>
      </c>
      <c r="V24" s="150"/>
      <c r="W24" s="150">
        <v>3</v>
      </c>
      <c r="X24" s="152"/>
      <c r="Y24" s="154" t="s">
        <v>43</v>
      </c>
      <c r="Z24" s="154"/>
      <c r="AA24" s="146" t="s">
        <v>43</v>
      </c>
      <c r="AB24" s="128"/>
      <c r="AC24" s="12"/>
    </row>
    <row r="25" spans="1:29" ht="40.5" customHeight="1" x14ac:dyDescent="0.25">
      <c r="A25" s="146"/>
      <c r="B25" s="225" t="s">
        <v>11</v>
      </c>
      <c r="C25" s="225"/>
      <c r="D25" s="225"/>
      <c r="E25" s="226"/>
      <c r="F25" s="156">
        <f t="shared" ref="F25:W25" si="9">F26</f>
        <v>555</v>
      </c>
      <c r="G25" s="157">
        <f t="shared" si="9"/>
        <v>20</v>
      </c>
      <c r="H25" s="158"/>
      <c r="I25" s="157">
        <f t="shared" si="9"/>
        <v>165</v>
      </c>
      <c r="J25" s="157"/>
      <c r="K25" s="157">
        <f t="shared" si="9"/>
        <v>8</v>
      </c>
      <c r="L25" s="158"/>
      <c r="M25" s="157">
        <f t="shared" si="9"/>
        <v>166</v>
      </c>
      <c r="N25" s="157"/>
      <c r="O25" s="157">
        <f t="shared" si="9"/>
        <v>5</v>
      </c>
      <c r="P25" s="158"/>
      <c r="Q25" s="157">
        <f t="shared" si="9"/>
        <v>151</v>
      </c>
      <c r="R25" s="157"/>
      <c r="S25" s="157">
        <f t="shared" si="9"/>
        <v>7</v>
      </c>
      <c r="T25" s="158"/>
      <c r="U25" s="157">
        <f t="shared" si="9"/>
        <v>73</v>
      </c>
      <c r="V25" s="157"/>
      <c r="W25" s="157" t="str">
        <f t="shared" si="9"/>
        <v>-</v>
      </c>
      <c r="X25" s="158"/>
      <c r="Y25" s="159" t="s">
        <v>43</v>
      </c>
      <c r="Z25" s="159"/>
      <c r="AA25" s="160" t="s">
        <v>43</v>
      </c>
      <c r="AB25" s="128"/>
      <c r="AC25" s="41"/>
    </row>
    <row r="26" spans="1:29" ht="12.75" customHeight="1" x14ac:dyDescent="0.25">
      <c r="A26" s="146"/>
      <c r="B26" s="146"/>
      <c r="C26" s="146"/>
      <c r="D26" s="148" t="s">
        <v>87</v>
      </c>
      <c r="E26" s="148"/>
      <c r="F26" s="149">
        <f>SUM(I26,M26,Q26,U26)</f>
        <v>555</v>
      </c>
      <c r="G26" s="150">
        <f>SUM(K26,O26,S26,W26)</f>
        <v>20</v>
      </c>
      <c r="H26" s="151"/>
      <c r="I26" s="150">
        <v>165</v>
      </c>
      <c r="J26" s="150"/>
      <c r="K26" s="150">
        <v>8</v>
      </c>
      <c r="L26" s="152"/>
      <c r="M26" s="150">
        <v>166</v>
      </c>
      <c r="N26" s="150"/>
      <c r="O26" s="150">
        <v>5</v>
      </c>
      <c r="P26" s="152"/>
      <c r="Q26" s="150">
        <v>151</v>
      </c>
      <c r="R26" s="150"/>
      <c r="S26" s="150">
        <v>7</v>
      </c>
      <c r="T26" s="152"/>
      <c r="U26" s="150">
        <v>73</v>
      </c>
      <c r="V26" s="150"/>
      <c r="W26" s="150" t="s">
        <v>43</v>
      </c>
      <c r="X26" s="152"/>
      <c r="Y26" s="154" t="s">
        <v>43</v>
      </c>
      <c r="Z26" s="154"/>
      <c r="AA26" s="146" t="s">
        <v>43</v>
      </c>
      <c r="AB26" s="128"/>
      <c r="AC26" s="41"/>
    </row>
    <row r="27" spans="1:29" x14ac:dyDescent="0.25">
      <c r="AC27" s="41"/>
    </row>
    <row r="30" spans="1:29" x14ac:dyDescent="0.25">
      <c r="Y30" s="50"/>
      <c r="Z30" s="50"/>
      <c r="AA30" s="43"/>
    </row>
    <row r="31" spans="1:29" x14ac:dyDescent="0.25">
      <c r="Y31" s="50"/>
      <c r="Z31" s="50"/>
      <c r="AA31" s="43"/>
    </row>
    <row r="32" spans="1:29" x14ac:dyDescent="0.25">
      <c r="Y32" s="50"/>
      <c r="Z32" s="50"/>
      <c r="AA32" s="43"/>
    </row>
    <row r="33" spans="25:34" x14ac:dyDescent="0.25">
      <c r="Y33" s="50"/>
      <c r="Z33" s="50"/>
      <c r="AA33" s="43"/>
    </row>
    <row r="34" spans="25:34" x14ac:dyDescent="0.25">
      <c r="Y34" s="41"/>
      <c r="Z34" s="41"/>
      <c r="AA34" s="43"/>
    </row>
    <row r="36" spans="25:34" x14ac:dyDescent="0.25">
      <c r="Y36" s="41"/>
      <c r="Z36" s="41"/>
      <c r="AA36" s="41"/>
      <c r="AB36" s="41"/>
      <c r="AC36" s="41"/>
    </row>
    <row r="37" spans="25:34" x14ac:dyDescent="0.25">
      <c r="Y37" s="41"/>
      <c r="Z37" s="41"/>
      <c r="AA37" s="43"/>
      <c r="AB37" s="43"/>
      <c r="AC37" s="41"/>
    </row>
    <row r="39" spans="25:34" x14ac:dyDescent="0.25">
      <c r="AC39" s="95"/>
    </row>
    <row r="40" spans="25:34" x14ac:dyDescent="0.25">
      <c r="AC40" s="42"/>
      <c r="AD40" s="84" t="s">
        <v>55</v>
      </c>
      <c r="AE40" s="84" t="s">
        <v>57</v>
      </c>
      <c r="AF40" s="84" t="s">
        <v>58</v>
      </c>
      <c r="AG40" s="84" t="s">
        <v>64</v>
      </c>
      <c r="AH40" s="41" t="s">
        <v>69</v>
      </c>
    </row>
    <row r="41" spans="25:34" x14ac:dyDescent="0.25">
      <c r="AB41" s="41" t="s">
        <v>5</v>
      </c>
      <c r="AC41" s="75"/>
      <c r="AD41" s="75">
        <v>39002</v>
      </c>
      <c r="AE41" s="75">
        <v>39634</v>
      </c>
      <c r="AF41" s="75">
        <v>39360</v>
      </c>
      <c r="AG41" s="126">
        <v>38650</v>
      </c>
      <c r="AH41" s="43">
        <v>37071</v>
      </c>
    </row>
  </sheetData>
  <mergeCells count="19">
    <mergeCell ref="B25:E25"/>
    <mergeCell ref="Q4:R4"/>
    <mergeCell ref="S4:T4"/>
    <mergeCell ref="U4:V4"/>
    <mergeCell ref="W4:X4"/>
    <mergeCell ref="Y4:Z4"/>
    <mergeCell ref="AA4:AB4"/>
    <mergeCell ref="G4:H4"/>
    <mergeCell ref="I4:J4"/>
    <mergeCell ref="K4:L4"/>
    <mergeCell ref="M4:N4"/>
    <mergeCell ref="O4:P4"/>
    <mergeCell ref="F2:AB2"/>
    <mergeCell ref="F3:G3"/>
    <mergeCell ref="I3:K3"/>
    <mergeCell ref="M3:O3"/>
    <mergeCell ref="Q3:S3"/>
    <mergeCell ref="U3:X3"/>
    <mergeCell ref="Y3:AB3"/>
  </mergeCells>
  <pageMargins left="0.7" right="0.7" top="0.75" bottom="0.75" header="0.3" footer="0.3"/>
  <pageSetup paperSize="9" orientation="portrait" r:id="rId1"/>
  <ignoredErrors>
    <ignoredError sqref="F14:F25 G14:G25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showGridLines="0" zoomScaleNormal="100" workbookViewId="0">
      <selection activeCell="U12" sqref="U12"/>
    </sheetView>
  </sheetViews>
  <sheetFormatPr defaultColWidth="8.88671875" defaultRowHeight="15.75" x14ac:dyDescent="0.25"/>
  <cols>
    <col min="1" max="1" width="2" style="57" customWidth="1"/>
    <col min="2" max="2" width="30.6640625" style="57" customWidth="1"/>
    <col min="3" max="3" width="4.88671875" style="57" customWidth="1"/>
    <col min="4" max="4" width="0.88671875" style="57" customWidth="1"/>
    <col min="5" max="5" width="6.33203125" style="57" customWidth="1"/>
    <col min="6" max="6" width="0.88671875" style="57" customWidth="1"/>
    <col min="7" max="7" width="6.77734375" style="57" customWidth="1"/>
    <col min="8" max="8" width="0.88671875" style="57" customWidth="1"/>
    <col min="9" max="9" width="6.77734375" style="57" customWidth="1"/>
    <col min="10" max="10" width="0.88671875" style="57" customWidth="1"/>
    <col min="11" max="11" width="6.77734375" style="57" customWidth="1"/>
    <col min="12" max="12" width="0.88671875" style="57" customWidth="1"/>
    <col min="13" max="13" width="6.5546875" style="57" customWidth="1"/>
    <col min="14" max="14" width="1.77734375" style="57" customWidth="1"/>
    <col min="15" max="15" width="3.88671875" style="57" customWidth="1"/>
    <col min="16" max="16" width="13.77734375" style="57" customWidth="1"/>
    <col min="17" max="19" width="5.21875" style="57" customWidth="1"/>
    <col min="20" max="20" width="6.5546875" style="57" customWidth="1"/>
    <col min="21" max="21" width="6.33203125" style="57" customWidth="1"/>
    <col min="22" max="16384" width="8.88671875" style="57"/>
  </cols>
  <sheetData>
    <row r="1" spans="1:14" ht="27.75" customHeight="1" thickBot="1" x14ac:dyDescent="0.3">
      <c r="A1" s="227" t="s">
        <v>97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</row>
    <row r="2" spans="1:14" ht="34.5" customHeight="1" x14ac:dyDescent="0.25">
      <c r="A2" s="230"/>
      <c r="B2" s="59"/>
      <c r="C2" s="232" t="s">
        <v>4</v>
      </c>
      <c r="D2" s="233"/>
      <c r="E2" s="232" t="s">
        <v>0</v>
      </c>
      <c r="F2" s="233"/>
      <c r="G2" s="236" t="s">
        <v>5</v>
      </c>
      <c r="H2" s="236"/>
      <c r="I2" s="236"/>
      <c r="J2" s="236"/>
      <c r="K2" s="236" t="s">
        <v>7</v>
      </c>
      <c r="L2" s="236"/>
      <c r="M2" s="236" t="s">
        <v>3</v>
      </c>
      <c r="N2" s="238"/>
    </row>
    <row r="3" spans="1:14" ht="24" customHeight="1" x14ac:dyDescent="0.25">
      <c r="A3" s="231"/>
      <c r="B3" s="60"/>
      <c r="C3" s="234"/>
      <c r="D3" s="235"/>
      <c r="E3" s="234"/>
      <c r="F3" s="235"/>
      <c r="G3" s="237" t="s">
        <v>1</v>
      </c>
      <c r="H3" s="237"/>
      <c r="I3" s="237" t="s">
        <v>6</v>
      </c>
      <c r="J3" s="237"/>
      <c r="K3" s="237"/>
      <c r="L3" s="237"/>
      <c r="M3" s="237"/>
      <c r="N3" s="239"/>
    </row>
    <row r="4" spans="1:14" ht="24.75" customHeight="1" x14ac:dyDescent="0.25">
      <c r="A4" s="61" t="s">
        <v>84</v>
      </c>
      <c r="B4" s="62"/>
      <c r="C4" s="63">
        <f>SUM(C5,C23)</f>
        <v>108</v>
      </c>
      <c r="D4" s="64"/>
      <c r="E4" s="63">
        <f>SUM(E5,E23)</f>
        <v>1564</v>
      </c>
      <c r="F4" s="64"/>
      <c r="G4" s="63">
        <f>SUM(G5,G23)</f>
        <v>37652</v>
      </c>
      <c r="H4" s="64"/>
      <c r="I4" s="63">
        <f>SUM(I5,I23)</f>
        <v>19196</v>
      </c>
      <c r="J4" s="64"/>
      <c r="K4" s="63">
        <f>SUM(K5,K23)</f>
        <v>9835</v>
      </c>
      <c r="L4" s="64"/>
      <c r="M4" s="63">
        <f>SUM(M5,M23)</f>
        <v>4510</v>
      </c>
      <c r="N4" s="58"/>
    </row>
    <row r="5" spans="1:14" ht="24.75" customHeight="1" x14ac:dyDescent="0.25">
      <c r="A5" s="12" t="s">
        <v>38</v>
      </c>
      <c r="B5" s="68"/>
      <c r="C5" s="65">
        <f>SUM(C6:C21)</f>
        <v>103</v>
      </c>
      <c r="D5" s="66"/>
      <c r="E5" s="67">
        <f>SUM(E6:E21)</f>
        <v>1481</v>
      </c>
      <c r="F5" s="66"/>
      <c r="G5" s="67">
        <f>SUM(G6:G21)</f>
        <v>37071</v>
      </c>
      <c r="H5" s="66"/>
      <c r="I5" s="67">
        <f>SUM(I6:I21)</f>
        <v>18924</v>
      </c>
      <c r="J5" s="66"/>
      <c r="K5" s="67">
        <f>SUM(K6:K21)</f>
        <v>9668</v>
      </c>
      <c r="L5" s="66"/>
      <c r="M5" s="67">
        <f>SUM(M6:M21)</f>
        <v>4397</v>
      </c>
      <c r="N5" s="58"/>
    </row>
    <row r="6" spans="1:14" ht="18.75" customHeight="1" x14ac:dyDescent="0.25">
      <c r="B6" s="68" t="s">
        <v>23</v>
      </c>
      <c r="C6" s="65">
        <v>24</v>
      </c>
      <c r="D6" s="66"/>
      <c r="E6" s="67">
        <v>371</v>
      </c>
      <c r="F6" s="66"/>
      <c r="G6" s="67">
        <v>9879</v>
      </c>
      <c r="H6" s="66"/>
      <c r="I6" s="67">
        <v>5697</v>
      </c>
      <c r="J6" s="66"/>
      <c r="K6" s="67">
        <v>2586</v>
      </c>
      <c r="L6" s="66"/>
      <c r="M6" s="67">
        <v>1126</v>
      </c>
      <c r="N6" s="58"/>
    </row>
    <row r="7" spans="1:14" ht="15.75" customHeight="1" x14ac:dyDescent="0.25">
      <c r="B7" s="68" t="s">
        <v>24</v>
      </c>
      <c r="C7" s="65">
        <v>12</v>
      </c>
      <c r="D7" s="66"/>
      <c r="E7" s="67">
        <v>135</v>
      </c>
      <c r="F7" s="66"/>
      <c r="G7" s="67">
        <v>3723</v>
      </c>
      <c r="H7" s="66"/>
      <c r="I7" s="67">
        <v>2546</v>
      </c>
      <c r="J7" s="66"/>
      <c r="K7" s="67">
        <v>932</v>
      </c>
      <c r="L7" s="66"/>
      <c r="M7" s="67">
        <v>496</v>
      </c>
      <c r="N7" s="58"/>
    </row>
    <row r="8" spans="1:14" ht="15.75" customHeight="1" x14ac:dyDescent="0.25">
      <c r="B8" s="68" t="s">
        <v>25</v>
      </c>
      <c r="C8" s="65">
        <v>5</v>
      </c>
      <c r="D8" s="66"/>
      <c r="E8" s="67">
        <v>103</v>
      </c>
      <c r="F8" s="66"/>
      <c r="G8" s="67">
        <v>2534</v>
      </c>
      <c r="H8" s="66"/>
      <c r="I8" s="67">
        <v>988</v>
      </c>
      <c r="J8" s="66"/>
      <c r="K8" s="67">
        <v>730</v>
      </c>
      <c r="L8" s="66"/>
      <c r="M8" s="67">
        <v>289</v>
      </c>
      <c r="N8" s="58"/>
    </row>
    <row r="9" spans="1:14" ht="15.75" customHeight="1" x14ac:dyDescent="0.25">
      <c r="B9" s="68" t="s">
        <v>26</v>
      </c>
      <c r="C9" s="65">
        <v>5</v>
      </c>
      <c r="D9" s="66"/>
      <c r="E9" s="67">
        <v>102</v>
      </c>
      <c r="F9" s="66"/>
      <c r="G9" s="67">
        <v>2648</v>
      </c>
      <c r="H9" s="66"/>
      <c r="I9" s="67">
        <v>1487</v>
      </c>
      <c r="J9" s="66"/>
      <c r="K9" s="67">
        <v>691</v>
      </c>
      <c r="L9" s="66"/>
      <c r="M9" s="67">
        <v>273</v>
      </c>
      <c r="N9" s="58"/>
    </row>
    <row r="10" spans="1:14" ht="15.75" customHeight="1" x14ac:dyDescent="0.25">
      <c r="B10" s="68" t="s">
        <v>27</v>
      </c>
      <c r="C10" s="65">
        <v>11</v>
      </c>
      <c r="D10" s="66"/>
      <c r="E10" s="67">
        <v>159</v>
      </c>
      <c r="F10" s="66"/>
      <c r="G10" s="67">
        <v>3968</v>
      </c>
      <c r="H10" s="66"/>
      <c r="I10" s="67">
        <v>1222</v>
      </c>
      <c r="J10" s="66"/>
      <c r="K10" s="67">
        <v>1024</v>
      </c>
      <c r="L10" s="66"/>
      <c r="M10" s="67">
        <v>534</v>
      </c>
      <c r="N10" s="58"/>
    </row>
    <row r="11" spans="1:14" ht="15.75" customHeight="1" x14ac:dyDescent="0.25">
      <c r="B11" s="68" t="s">
        <v>28</v>
      </c>
      <c r="C11" s="65">
        <v>7</v>
      </c>
      <c r="D11" s="66"/>
      <c r="E11" s="67">
        <v>134</v>
      </c>
      <c r="F11" s="66"/>
      <c r="G11" s="67">
        <v>3266</v>
      </c>
      <c r="H11" s="66"/>
      <c r="I11" s="67">
        <v>1407</v>
      </c>
      <c r="J11" s="66"/>
      <c r="K11" s="67">
        <v>874</v>
      </c>
      <c r="L11" s="66"/>
      <c r="M11" s="67">
        <v>364</v>
      </c>
      <c r="N11" s="58"/>
    </row>
    <row r="12" spans="1:14" ht="15.75" customHeight="1" x14ac:dyDescent="0.25">
      <c r="B12" s="68" t="s">
        <v>29</v>
      </c>
      <c r="C12" s="65">
        <v>1</v>
      </c>
      <c r="D12" s="66"/>
      <c r="E12" s="65">
        <v>21</v>
      </c>
      <c r="F12" s="66"/>
      <c r="G12" s="65">
        <v>549</v>
      </c>
      <c r="H12" s="66"/>
      <c r="I12" s="65">
        <v>413</v>
      </c>
      <c r="J12" s="66"/>
      <c r="K12" s="65">
        <v>132</v>
      </c>
      <c r="L12" s="66"/>
      <c r="M12" s="65">
        <v>58</v>
      </c>
      <c r="N12" s="58"/>
    </row>
    <row r="13" spans="1:14" ht="15.75" customHeight="1" x14ac:dyDescent="0.25">
      <c r="B13" s="68" t="s">
        <v>30</v>
      </c>
      <c r="C13" s="65">
        <v>11</v>
      </c>
      <c r="D13" s="66"/>
      <c r="E13" s="67">
        <v>167</v>
      </c>
      <c r="F13" s="66"/>
      <c r="G13" s="67">
        <v>3737</v>
      </c>
      <c r="H13" s="66"/>
      <c r="I13" s="67">
        <v>1056</v>
      </c>
      <c r="J13" s="66"/>
      <c r="K13" s="67">
        <v>941</v>
      </c>
      <c r="L13" s="66"/>
      <c r="M13" s="67">
        <v>401</v>
      </c>
      <c r="N13" s="58"/>
    </row>
    <row r="14" spans="1:14" ht="15.75" customHeight="1" x14ac:dyDescent="0.25">
      <c r="B14" s="68" t="s">
        <v>31</v>
      </c>
      <c r="C14" s="65" t="s">
        <v>43</v>
      </c>
      <c r="D14" s="66"/>
      <c r="E14" s="67" t="s">
        <v>43</v>
      </c>
      <c r="F14" s="66"/>
      <c r="G14" s="67" t="s">
        <v>43</v>
      </c>
      <c r="H14" s="66"/>
      <c r="I14" s="67" t="s">
        <v>43</v>
      </c>
      <c r="J14" s="66"/>
      <c r="K14" s="67" t="s">
        <v>43</v>
      </c>
      <c r="L14" s="66"/>
      <c r="M14" s="67" t="s">
        <v>43</v>
      </c>
      <c r="N14" s="58"/>
    </row>
    <row r="15" spans="1:14" ht="15.75" customHeight="1" x14ac:dyDescent="0.25">
      <c r="B15" s="68" t="s">
        <v>32</v>
      </c>
      <c r="C15" s="65">
        <v>13</v>
      </c>
      <c r="D15" s="66"/>
      <c r="E15" s="67">
        <v>118</v>
      </c>
      <c r="F15" s="66"/>
      <c r="G15" s="67">
        <v>2542</v>
      </c>
      <c r="H15" s="66"/>
      <c r="I15" s="67">
        <v>1701</v>
      </c>
      <c r="J15" s="66"/>
      <c r="K15" s="67">
        <v>653</v>
      </c>
      <c r="L15" s="66"/>
      <c r="M15" s="67">
        <v>379</v>
      </c>
      <c r="N15" s="58"/>
    </row>
    <row r="16" spans="1:14" ht="15.75" customHeight="1" x14ac:dyDescent="0.25">
      <c r="B16" s="68" t="s">
        <v>33</v>
      </c>
      <c r="C16" s="65">
        <v>8</v>
      </c>
      <c r="D16" s="66"/>
      <c r="E16" s="67">
        <v>86</v>
      </c>
      <c r="F16" s="66"/>
      <c r="G16" s="67">
        <v>1955</v>
      </c>
      <c r="H16" s="66"/>
      <c r="I16" s="67">
        <v>1288</v>
      </c>
      <c r="J16" s="66"/>
      <c r="K16" s="67">
        <v>536</v>
      </c>
      <c r="L16" s="66"/>
      <c r="M16" s="67">
        <v>258</v>
      </c>
      <c r="N16" s="58"/>
    </row>
    <row r="17" spans="1:21" ht="15.75" customHeight="1" x14ac:dyDescent="0.25">
      <c r="B17" s="68" t="s">
        <v>44</v>
      </c>
      <c r="C17" s="65" t="s">
        <v>43</v>
      </c>
      <c r="D17" s="66"/>
      <c r="E17" s="65" t="s">
        <v>43</v>
      </c>
      <c r="F17" s="66"/>
      <c r="G17" s="65" t="s">
        <v>43</v>
      </c>
      <c r="H17" s="66"/>
      <c r="I17" s="65" t="s">
        <v>43</v>
      </c>
      <c r="J17" s="66"/>
      <c r="K17" s="65" t="s">
        <v>43</v>
      </c>
      <c r="L17" s="66"/>
      <c r="M17" s="65" t="s">
        <v>43</v>
      </c>
      <c r="N17" s="58"/>
    </row>
    <row r="18" spans="1:21" ht="15.75" customHeight="1" x14ac:dyDescent="0.25">
      <c r="B18" s="68" t="s">
        <v>34</v>
      </c>
      <c r="C18" s="65">
        <v>1</v>
      </c>
      <c r="D18" s="66"/>
      <c r="E18" s="67">
        <v>28</v>
      </c>
      <c r="F18" s="66"/>
      <c r="G18" s="67">
        <v>773</v>
      </c>
      <c r="H18" s="66"/>
      <c r="I18" s="67">
        <v>446</v>
      </c>
      <c r="J18" s="66"/>
      <c r="K18" s="67">
        <v>212</v>
      </c>
      <c r="L18" s="66"/>
      <c r="M18" s="67">
        <v>58</v>
      </c>
      <c r="N18" s="58"/>
    </row>
    <row r="19" spans="1:21" ht="15.75" customHeight="1" x14ac:dyDescent="0.25">
      <c r="B19" s="68" t="s">
        <v>35</v>
      </c>
      <c r="C19" s="65">
        <v>1</v>
      </c>
      <c r="D19" s="66"/>
      <c r="E19" s="67">
        <v>15</v>
      </c>
      <c r="F19" s="66"/>
      <c r="G19" s="67">
        <v>403</v>
      </c>
      <c r="H19" s="66"/>
      <c r="I19" s="67">
        <v>284</v>
      </c>
      <c r="J19" s="66"/>
      <c r="K19" s="67">
        <v>89</v>
      </c>
      <c r="L19" s="66"/>
      <c r="M19" s="67">
        <v>42</v>
      </c>
      <c r="N19" s="58"/>
    </row>
    <row r="20" spans="1:21" ht="15.75" customHeight="1" x14ac:dyDescent="0.25">
      <c r="B20" s="68" t="s">
        <v>37</v>
      </c>
      <c r="C20" s="65">
        <v>1</v>
      </c>
      <c r="D20" s="66"/>
      <c r="E20" s="67">
        <v>4</v>
      </c>
      <c r="F20" s="66"/>
      <c r="G20" s="67">
        <v>47</v>
      </c>
      <c r="H20" s="66"/>
      <c r="I20" s="67">
        <v>19</v>
      </c>
      <c r="J20" s="66"/>
      <c r="K20" s="67">
        <v>13</v>
      </c>
      <c r="L20" s="66"/>
      <c r="M20" s="67">
        <v>21</v>
      </c>
      <c r="N20" s="58"/>
    </row>
    <row r="21" spans="1:21" ht="15.75" customHeight="1" x14ac:dyDescent="0.25">
      <c r="B21" s="68" t="s">
        <v>36</v>
      </c>
      <c r="C21" s="65">
        <v>3</v>
      </c>
      <c r="D21" s="66"/>
      <c r="E21" s="67">
        <v>38</v>
      </c>
      <c r="F21" s="66"/>
      <c r="G21" s="67">
        <v>1047</v>
      </c>
      <c r="H21" s="66"/>
      <c r="I21" s="67">
        <v>370</v>
      </c>
      <c r="J21" s="66"/>
      <c r="K21" s="67">
        <v>255</v>
      </c>
      <c r="L21" s="66"/>
      <c r="M21" s="67">
        <v>98</v>
      </c>
      <c r="N21" s="58"/>
      <c r="P21" s="69" t="s">
        <v>46</v>
      </c>
    </row>
    <row r="22" spans="1:21" ht="15.75" customHeight="1" x14ac:dyDescent="0.25">
      <c r="B22" s="68" t="s">
        <v>42</v>
      </c>
      <c r="C22" s="65" t="s">
        <v>43</v>
      </c>
      <c r="D22" s="66"/>
      <c r="E22" s="65" t="s">
        <v>43</v>
      </c>
      <c r="F22" s="66"/>
      <c r="G22" s="65" t="s">
        <v>43</v>
      </c>
      <c r="H22" s="66"/>
      <c r="I22" s="65" t="s">
        <v>43</v>
      </c>
      <c r="J22" s="66"/>
      <c r="K22" s="65" t="s">
        <v>43</v>
      </c>
      <c r="L22" s="66"/>
      <c r="M22" s="65" t="s">
        <v>43</v>
      </c>
      <c r="N22" s="58"/>
    </row>
    <row r="23" spans="1:21" ht="27" customHeight="1" x14ac:dyDescent="0.25">
      <c r="A23" s="228" t="s">
        <v>11</v>
      </c>
      <c r="B23" s="229"/>
      <c r="C23" s="65">
        <f>SUM(C24:C27)</f>
        <v>5</v>
      </c>
      <c r="D23" s="66"/>
      <c r="E23" s="65">
        <f>SUM(E24:E27)</f>
        <v>83</v>
      </c>
      <c r="F23" s="66"/>
      <c r="G23" s="65">
        <f>SUM(G24:G27)</f>
        <v>581</v>
      </c>
      <c r="H23" s="66"/>
      <c r="I23" s="67">
        <f>SUM(I24:I27)</f>
        <v>272</v>
      </c>
      <c r="J23" s="66"/>
      <c r="K23" s="67">
        <f>SUM(K24:K27)</f>
        <v>167</v>
      </c>
      <c r="L23" s="66"/>
      <c r="M23" s="67">
        <f>SUM(M24:M27)</f>
        <v>113</v>
      </c>
      <c r="N23" s="58"/>
      <c r="P23" s="70" t="s">
        <v>45</v>
      </c>
      <c r="Q23" s="71"/>
      <c r="R23" s="71"/>
    </row>
    <row r="24" spans="1:21" ht="18.75" customHeight="1" x14ac:dyDescent="0.25">
      <c r="B24" s="68" t="s">
        <v>24</v>
      </c>
      <c r="C24" s="65">
        <v>2</v>
      </c>
      <c r="D24" s="66"/>
      <c r="E24" s="67">
        <v>18</v>
      </c>
      <c r="F24" s="66"/>
      <c r="G24" s="67">
        <v>172</v>
      </c>
      <c r="H24" s="66"/>
      <c r="I24" s="67">
        <v>87</v>
      </c>
      <c r="J24" s="66"/>
      <c r="K24" s="67">
        <v>39</v>
      </c>
      <c r="L24" s="66"/>
      <c r="M24" s="67">
        <v>21</v>
      </c>
      <c r="N24" s="58"/>
    </row>
    <row r="25" spans="1:21" ht="15.75" customHeight="1" x14ac:dyDescent="0.25">
      <c r="B25" s="68" t="s">
        <v>27</v>
      </c>
      <c r="C25" s="65">
        <v>1</v>
      </c>
      <c r="D25" s="66"/>
      <c r="E25" s="67">
        <v>8</v>
      </c>
      <c r="F25" s="66"/>
      <c r="G25" s="67">
        <v>42</v>
      </c>
      <c r="H25" s="66"/>
      <c r="I25" s="67">
        <v>19</v>
      </c>
      <c r="J25" s="66"/>
      <c r="K25" s="67">
        <v>10</v>
      </c>
      <c r="L25" s="66"/>
      <c r="M25" s="67">
        <v>16</v>
      </c>
      <c r="N25" s="58"/>
    </row>
    <row r="26" spans="1:21" ht="15.75" customHeight="1" x14ac:dyDescent="0.25">
      <c r="B26" s="72" t="s">
        <v>30</v>
      </c>
      <c r="C26" s="65">
        <v>1</v>
      </c>
      <c r="D26" s="66"/>
      <c r="E26" s="67">
        <v>31</v>
      </c>
      <c r="F26" s="66"/>
      <c r="G26" s="67">
        <v>226</v>
      </c>
      <c r="H26" s="66"/>
      <c r="I26" s="67">
        <v>102</v>
      </c>
      <c r="J26" s="66"/>
      <c r="K26" s="67">
        <v>78</v>
      </c>
      <c r="L26" s="66"/>
      <c r="M26" s="67">
        <v>37</v>
      </c>
      <c r="N26" s="58"/>
    </row>
    <row r="27" spans="1:21" ht="15.75" customHeight="1" x14ac:dyDescent="0.25">
      <c r="B27" s="68" t="s">
        <v>33</v>
      </c>
      <c r="C27" s="65">
        <v>1</v>
      </c>
      <c r="D27" s="66"/>
      <c r="E27" s="67">
        <v>26</v>
      </c>
      <c r="F27" s="66"/>
      <c r="G27" s="67">
        <v>141</v>
      </c>
      <c r="H27" s="66"/>
      <c r="I27" s="67">
        <v>64</v>
      </c>
      <c r="J27" s="66"/>
      <c r="K27" s="67">
        <v>40</v>
      </c>
      <c r="L27" s="66"/>
      <c r="M27" s="67">
        <v>39</v>
      </c>
      <c r="N27" s="58"/>
    </row>
    <row r="28" spans="1:21" ht="32.25" customHeight="1" x14ac:dyDescent="0.25">
      <c r="B28" s="41"/>
    </row>
    <row r="30" spans="1:21" x14ac:dyDescent="0.25">
      <c r="P30" s="58"/>
      <c r="Q30" s="41" t="s">
        <v>56</v>
      </c>
      <c r="R30" s="41" t="s">
        <v>60</v>
      </c>
      <c r="S30" s="41" t="s">
        <v>61</v>
      </c>
      <c r="T30" s="41" t="s">
        <v>67</v>
      </c>
      <c r="U30" s="41" t="s">
        <v>75</v>
      </c>
    </row>
    <row r="31" spans="1:21" x14ac:dyDescent="0.25">
      <c r="P31" s="58" t="s">
        <v>39</v>
      </c>
      <c r="Q31" s="43">
        <v>3589</v>
      </c>
      <c r="R31" s="43">
        <v>3708</v>
      </c>
      <c r="S31" s="43">
        <v>3881</v>
      </c>
      <c r="T31" s="43">
        <v>4002</v>
      </c>
      <c r="U31" s="43">
        <v>3872</v>
      </c>
    </row>
    <row r="32" spans="1:21" x14ac:dyDescent="0.25">
      <c r="P32" s="58" t="s">
        <v>40</v>
      </c>
      <c r="Q32" s="43">
        <v>3667</v>
      </c>
      <c r="R32" s="43">
        <v>3973</v>
      </c>
      <c r="S32" s="43">
        <v>3521</v>
      </c>
      <c r="T32" s="43">
        <v>4195</v>
      </c>
      <c r="U32" s="43">
        <v>4143</v>
      </c>
    </row>
    <row r="33" spans="16:21" x14ac:dyDescent="0.25">
      <c r="P33" s="58" t="s">
        <v>41</v>
      </c>
      <c r="Q33" s="43">
        <v>1406</v>
      </c>
      <c r="R33" s="43">
        <v>1353</v>
      </c>
      <c r="S33" s="43">
        <v>1448</v>
      </c>
      <c r="T33" s="43">
        <v>1370</v>
      </c>
      <c r="U33" s="43">
        <v>1331</v>
      </c>
    </row>
    <row r="34" spans="16:21" x14ac:dyDescent="0.25">
      <c r="P34" s="58" t="s">
        <v>54</v>
      </c>
      <c r="Q34" s="43">
        <v>281</v>
      </c>
      <c r="R34" s="43">
        <v>329</v>
      </c>
      <c r="S34" s="43">
        <v>307</v>
      </c>
      <c r="T34" s="43">
        <v>317</v>
      </c>
      <c r="U34" s="43">
        <v>322</v>
      </c>
    </row>
    <row r="35" spans="16:21" x14ac:dyDescent="0.25">
      <c r="P35" s="77" t="s">
        <v>1</v>
      </c>
      <c r="Q35" s="43">
        <f t="shared" ref="Q35:R35" si="0">SUM(Q31:Q34)</f>
        <v>8943</v>
      </c>
      <c r="R35" s="43">
        <f t="shared" si="0"/>
        <v>9363</v>
      </c>
      <c r="S35" s="43">
        <f>SUM(S31:S34)</f>
        <v>9157</v>
      </c>
      <c r="T35" s="43">
        <f>SUM(T31:T34)</f>
        <v>9884</v>
      </c>
      <c r="U35" s="43">
        <f>SUM(U31:U34)</f>
        <v>9668</v>
      </c>
    </row>
    <row r="36" spans="16:21" x14ac:dyDescent="0.25">
      <c r="Q36" s="41"/>
      <c r="R36" s="41"/>
      <c r="S36" s="41"/>
      <c r="T36" s="41"/>
      <c r="U36" s="41"/>
    </row>
    <row r="37" spans="16:21" x14ac:dyDescent="0.25">
      <c r="Q37" s="41"/>
      <c r="R37" s="41"/>
      <c r="S37" s="41"/>
      <c r="T37" s="41"/>
      <c r="U37" s="41"/>
    </row>
  </sheetData>
  <mergeCells count="10">
    <mergeCell ref="A1:N1"/>
    <mergeCell ref="A23:B23"/>
    <mergeCell ref="A2:A3"/>
    <mergeCell ref="C2:D3"/>
    <mergeCell ref="E2:F3"/>
    <mergeCell ref="G2:J2"/>
    <mergeCell ref="K2:L3"/>
    <mergeCell ref="M2:N3"/>
    <mergeCell ref="G3:H3"/>
    <mergeCell ref="I3:J3"/>
  </mergeCells>
  <phoneticPr fontId="3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85" orientation="portrait" horizontalDpi="1200" verticalDpi="1200" r:id="rId1"/>
  <headerFooter alignWithMargins="0">
    <oddFooter>&amp;L&amp;"Times New Roman,Regular"&amp;10 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showGridLines="0" workbookViewId="0">
      <selection activeCell="E6" sqref="E6"/>
    </sheetView>
  </sheetViews>
  <sheetFormatPr defaultRowHeight="15" x14ac:dyDescent="0.2"/>
  <cols>
    <col min="1" max="1" width="53" customWidth="1"/>
    <col min="2" max="2" width="17.6640625" customWidth="1"/>
  </cols>
  <sheetData>
    <row r="1" spans="1:2" ht="15" customHeight="1" x14ac:dyDescent="0.2">
      <c r="A1" s="165" t="s">
        <v>98</v>
      </c>
      <c r="B1" s="166"/>
    </row>
    <row r="2" spans="1:2" x14ac:dyDescent="0.2">
      <c r="A2" s="161"/>
      <c r="B2" s="166"/>
    </row>
    <row r="3" spans="1:2" x14ac:dyDescent="0.2">
      <c r="A3" s="162" t="s">
        <v>99</v>
      </c>
      <c r="B3" s="166"/>
    </row>
    <row r="4" spans="1:2" ht="3.75" customHeight="1" x14ac:dyDescent="0.2">
      <c r="A4" s="161"/>
      <c r="B4" s="166"/>
    </row>
    <row r="5" spans="1:2" ht="28.5" customHeight="1" x14ac:dyDescent="0.2">
      <c r="A5" s="242" t="s">
        <v>100</v>
      </c>
      <c r="B5" s="242"/>
    </row>
    <row r="6" spans="1:2" ht="54.75" customHeight="1" x14ac:dyDescent="0.2">
      <c r="A6" s="242" t="s">
        <v>101</v>
      </c>
      <c r="B6" s="242"/>
    </row>
    <row r="7" spans="1:2" ht="6" customHeight="1" x14ac:dyDescent="0.2">
      <c r="A7" s="161"/>
      <c r="B7" s="166"/>
    </row>
    <row r="8" spans="1:2" x14ac:dyDescent="0.2">
      <c r="A8" s="162" t="s">
        <v>102</v>
      </c>
      <c r="B8" s="166"/>
    </row>
    <row r="9" spans="1:2" ht="3.75" customHeight="1" x14ac:dyDescent="0.2">
      <c r="A9" s="162" t="s">
        <v>45</v>
      </c>
      <c r="B9" s="166"/>
    </row>
    <row r="10" spans="1:2" ht="28.5" customHeight="1" x14ac:dyDescent="0.2">
      <c r="A10" s="242" t="s">
        <v>103</v>
      </c>
      <c r="B10" s="242"/>
    </row>
    <row r="11" spans="1:2" ht="39" customHeight="1" x14ac:dyDescent="0.2">
      <c r="A11" s="242" t="s">
        <v>104</v>
      </c>
      <c r="B11" s="242"/>
    </row>
    <row r="12" spans="1:2" ht="28.5" customHeight="1" x14ac:dyDescent="0.2">
      <c r="A12" s="242" t="s">
        <v>105</v>
      </c>
      <c r="B12" s="242"/>
    </row>
    <row r="13" spans="1:2" ht="6" customHeight="1" x14ac:dyDescent="0.2">
      <c r="A13" s="161"/>
      <c r="B13" s="166"/>
    </row>
    <row r="14" spans="1:2" x14ac:dyDescent="0.2">
      <c r="A14" s="162" t="s">
        <v>106</v>
      </c>
      <c r="B14" s="166"/>
    </row>
    <row r="15" spans="1:2" ht="6" customHeight="1" x14ac:dyDescent="0.2">
      <c r="A15" s="162"/>
      <c r="B15" s="166"/>
    </row>
    <row r="16" spans="1:2" ht="28.5" customHeight="1" x14ac:dyDescent="0.2">
      <c r="A16" s="245" t="s">
        <v>107</v>
      </c>
      <c r="B16" s="245"/>
    </row>
    <row r="17" spans="1:2" ht="39" customHeight="1" x14ac:dyDescent="0.2">
      <c r="A17" s="242" t="s">
        <v>108</v>
      </c>
      <c r="B17" s="242"/>
    </row>
    <row r="18" spans="1:2" ht="39" customHeight="1" x14ac:dyDescent="0.2">
      <c r="A18" s="245" t="s">
        <v>109</v>
      </c>
      <c r="B18" s="245"/>
    </row>
    <row r="19" spans="1:2" x14ac:dyDescent="0.2">
      <c r="A19" s="246" t="s">
        <v>110</v>
      </c>
      <c r="B19" s="246"/>
    </row>
    <row r="20" spans="1:2" x14ac:dyDescent="0.2">
      <c r="A20" s="246" t="s">
        <v>111</v>
      </c>
      <c r="B20" s="246"/>
    </row>
    <row r="21" spans="1:2" ht="52.5" customHeight="1" x14ac:dyDescent="0.2">
      <c r="A21" s="245" t="s">
        <v>112</v>
      </c>
      <c r="B21" s="245"/>
    </row>
    <row r="22" spans="1:2" ht="39" customHeight="1" x14ac:dyDescent="0.2">
      <c r="A22" s="245" t="s">
        <v>113</v>
      </c>
      <c r="B22" s="245"/>
    </row>
    <row r="23" spans="1:2" ht="39" customHeight="1" x14ac:dyDescent="0.2">
      <c r="A23" s="242" t="s">
        <v>114</v>
      </c>
      <c r="B23" s="242"/>
    </row>
    <row r="24" spans="1:2" ht="6" customHeight="1" x14ac:dyDescent="0.2">
      <c r="A24" s="163"/>
      <c r="B24" s="166"/>
    </row>
    <row r="25" spans="1:2" x14ac:dyDescent="0.2">
      <c r="A25" s="243" t="s">
        <v>115</v>
      </c>
      <c r="B25" s="243"/>
    </row>
    <row r="26" spans="1:2" x14ac:dyDescent="0.2">
      <c r="A26" s="161"/>
      <c r="B26" s="166"/>
    </row>
    <row r="27" spans="1:2" x14ac:dyDescent="0.2">
      <c r="A27" s="167"/>
      <c r="B27" s="167" t="s">
        <v>118</v>
      </c>
    </row>
    <row r="28" spans="1:2" x14ac:dyDescent="0.2">
      <c r="A28" s="167" t="s">
        <v>116</v>
      </c>
      <c r="B28" s="167" t="s">
        <v>119</v>
      </c>
    </row>
    <row r="29" spans="1:2" ht="3.75" customHeight="1" x14ac:dyDescent="0.2">
      <c r="A29" s="167"/>
      <c r="B29" s="167"/>
    </row>
    <row r="30" spans="1:2" ht="12.75" customHeight="1" x14ac:dyDescent="0.2">
      <c r="A30" s="167" t="s">
        <v>117</v>
      </c>
      <c r="B30" s="167" t="s">
        <v>120</v>
      </c>
    </row>
    <row r="31" spans="1:2" x14ac:dyDescent="0.2">
      <c r="A31" s="161" t="s">
        <v>121</v>
      </c>
      <c r="B31" s="166"/>
    </row>
    <row r="32" spans="1:2" ht="6" customHeight="1" x14ac:dyDescent="0.2">
      <c r="A32" s="168"/>
      <c r="B32" s="166"/>
    </row>
    <row r="33" spans="1:2" x14ac:dyDescent="0.2">
      <c r="A33" s="168"/>
      <c r="B33" s="166"/>
    </row>
    <row r="34" spans="1:2" x14ac:dyDescent="0.2">
      <c r="A34" s="240" t="s">
        <v>122</v>
      </c>
      <c r="B34" s="240"/>
    </row>
    <row r="35" spans="1:2" x14ac:dyDescent="0.2">
      <c r="A35" s="240" t="s">
        <v>123</v>
      </c>
      <c r="B35" s="240"/>
    </row>
    <row r="36" spans="1:2" x14ac:dyDescent="0.2">
      <c r="A36" s="240" t="s">
        <v>124</v>
      </c>
      <c r="B36" s="240"/>
    </row>
    <row r="37" spans="1:2" x14ac:dyDescent="0.2">
      <c r="A37" s="244" t="s">
        <v>125</v>
      </c>
      <c r="B37" s="244"/>
    </row>
    <row r="38" spans="1:2" x14ac:dyDescent="0.2">
      <c r="A38" s="240" t="s">
        <v>126</v>
      </c>
      <c r="B38" s="240"/>
    </row>
    <row r="39" spans="1:2" x14ac:dyDescent="0.2">
      <c r="A39" s="240" t="s">
        <v>127</v>
      </c>
      <c r="B39" s="240"/>
    </row>
    <row r="40" spans="1:2" x14ac:dyDescent="0.2">
      <c r="A40" s="168"/>
      <c r="B40" s="166"/>
    </row>
    <row r="41" spans="1:2" ht="15.75" thickBot="1" x14ac:dyDescent="0.25">
      <c r="A41" s="164" t="s">
        <v>128</v>
      </c>
      <c r="B41" s="166"/>
    </row>
    <row r="42" spans="1:2" x14ac:dyDescent="0.2">
      <c r="A42" s="241" t="s">
        <v>129</v>
      </c>
      <c r="B42" s="241"/>
    </row>
  </sheetData>
  <mergeCells count="21">
    <mergeCell ref="A22:B22"/>
    <mergeCell ref="A5:B5"/>
    <mergeCell ref="A6:B6"/>
    <mergeCell ref="A10:B10"/>
    <mergeCell ref="A11:B11"/>
    <mergeCell ref="A12:B12"/>
    <mergeCell ref="A16:B16"/>
    <mergeCell ref="A17:B17"/>
    <mergeCell ref="A18:B18"/>
    <mergeCell ref="A19:B19"/>
    <mergeCell ref="A20:B20"/>
    <mergeCell ref="A21:B21"/>
    <mergeCell ref="A38:B38"/>
    <mergeCell ref="A39:B39"/>
    <mergeCell ref="A42:B42"/>
    <mergeCell ref="A23:B23"/>
    <mergeCell ref="A25:B25"/>
    <mergeCell ref="A34:B34"/>
    <mergeCell ref="A35:B35"/>
    <mergeCell ref="A36:B36"/>
    <mergeCell ref="A37:B37"/>
  </mergeCells>
  <hyperlinks>
    <hyperlink ref="A37" r:id="rId1"/>
  </hyperlinks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Tabela 1</vt:lpstr>
      <vt:lpstr>1.2</vt:lpstr>
      <vt:lpstr>graf 1</vt:lpstr>
      <vt:lpstr>1.3. i graf</vt:lpstr>
      <vt:lpstr>2.1. i graf</vt:lpstr>
      <vt:lpstr>2.2 i graf</vt:lpstr>
      <vt:lpstr>3.</vt:lpstr>
      <vt:lpstr>Metodologija</vt:lpstr>
      <vt:lpstr>'1.2'!Print_Area</vt:lpstr>
      <vt:lpstr>'1.3. i graf'!Print_Area</vt:lpstr>
      <vt:lpstr>'2.1. i graf'!Print_Area</vt:lpstr>
      <vt:lpstr>'3.'!Print_Area</vt:lpstr>
      <vt:lpstr>'graf 1'!Print_Area</vt:lpstr>
      <vt:lpstr>Print_Area</vt:lpstr>
      <vt:lpstr>'1.2'!Print_Area_MI</vt:lpstr>
      <vt:lpstr>PRINT_AREA_MI</vt:lpstr>
    </vt:vector>
  </TitlesOfParts>
  <Company>Statistika grada Zagreba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Soba 8</dc:creator>
  <cp:lastModifiedBy>Željka Jurčić</cp:lastModifiedBy>
  <cp:lastPrinted>2017-06-01T05:24:13Z</cp:lastPrinted>
  <dcterms:created xsi:type="dcterms:W3CDTF">1999-07-12T13:57:57Z</dcterms:created>
  <dcterms:modified xsi:type="dcterms:W3CDTF">2017-06-01T07:31:48Z</dcterms:modified>
</cp:coreProperties>
</file>